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PromocioRecercaClinica\0_Memorias econòmicas\"/>
    </mc:Choice>
  </mc:AlternateContent>
  <bookViews>
    <workbookView xWindow="0" yWindow="0" windowWidth="2172" windowHeight="0" activeTab="1"/>
  </bookViews>
  <sheets>
    <sheet name="Instrucciones-Instructions" sheetId="31" r:id="rId1"/>
    <sheet name="Memoria ECONOMICA EC_HUVH (ESP)" sheetId="1" r:id="rId2"/>
    <sheet name="Medicación (Español)" sheetId="30" r:id="rId3"/>
    <sheet name="Memoria ECONOMICA EC_HUVH (ENG)" sheetId="18" r:id="rId4"/>
    <sheet name="Medicinal products (English)" sheetId="21" r:id="rId5"/>
    <sheet name="Documento legal (Español)" sheetId="14" state="hidden" r:id="rId6"/>
    <sheet name="Documento legal (Ingles)" sheetId="19" state="hidden" r:id="rId7"/>
    <sheet name="Fase (Español)" sheetId="8" state="hidden" r:id="rId8"/>
    <sheet name="Phase (English)" sheetId="9" state="hidden" r:id="rId9"/>
    <sheet name="DATOS" sheetId="12" state="hidden" r:id="rId10"/>
    <sheet name="Farmacia (Español)" sheetId="15" state="hidden" r:id="rId11"/>
    <sheet name="Farmacia (Ingles)" sheetId="24" state="hidden" r:id="rId12"/>
    <sheet name="Reembolso (Español)" sheetId="16" state="hidden" r:id="rId13"/>
    <sheet name="Personal (Español)" sheetId="17" state="hidden" r:id="rId14"/>
    <sheet name="Reembolso (Ingles)" sheetId="25" state="hidden" r:id="rId15"/>
    <sheet name="Personal (Ingles)" sheetId="26" state="hidden" r:id="rId16"/>
  </sheets>
  <externalReferences>
    <externalReference r:id="rId17"/>
    <externalReference r:id="rId18"/>
    <externalReference r:id="rId19"/>
    <externalReference r:id="rId20"/>
  </externalReferences>
  <definedNames>
    <definedName name="_xlnm.Print_Area" localSheetId="3">'Memoria ECONOMICA EC_HUVH (ENG)'!$A$1:$H$115</definedName>
    <definedName name="_xlnm.Print_Area" localSheetId="1">'Memoria ECONOMICA EC_HUVH (ESP)'!$A$1:$H$110</definedName>
    <definedName name="FASE" localSheetId="0">#REF!</definedName>
    <definedName name="FASE">'Fase (Español)'!$B$1:$B$5</definedName>
    <definedName name="FASES" localSheetId="0">[1]DATOS!$A$1:$A$5</definedName>
    <definedName name="FASES" localSheetId="2">[2]datos!$A$1:$A$4</definedName>
    <definedName name="FASES" localSheetId="4">[3]DATOS!$A$1:$A$5</definedName>
    <definedName name="FASES">DATOS!$A$1:$A$6</definedName>
    <definedName name="PHASE" localSheetId="0">#REF!</definedName>
    <definedName name="PHASE">'Phase (English)'!$A$6</definedName>
    <definedName name="PHASES" localSheetId="0">[1]Hoja2!$A$1:$A$5</definedName>
    <definedName name="PHASES" localSheetId="2">[4]Hoja2!$A$1:$A$5</definedName>
    <definedName name="PHASES" localSheetId="4">[3]Hoja2!$A$1:$A$5</definedName>
    <definedName name="PHASES">'Phase (English)'!$A$1:$A$6</definedName>
    <definedName name="PHSE" localSheetId="0">#REF!</definedName>
    <definedName name="PHSE">'Phase (English)'!$A$1:$A$5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8" l="1"/>
  <c r="H97" i="1"/>
  <c r="H92" i="1"/>
  <c r="H42" i="1" l="1"/>
  <c r="H41" i="1"/>
  <c r="H40" i="1"/>
  <c r="H39" i="1"/>
  <c r="H38" i="1"/>
  <c r="F82" i="18" l="1"/>
  <c r="H82" i="18" s="1"/>
  <c r="H96" i="1" l="1"/>
  <c r="H95" i="1"/>
  <c r="H94" i="1"/>
  <c r="H91" i="1"/>
  <c r="H90" i="1"/>
  <c r="H89" i="1"/>
  <c r="G4" i="18" l="1"/>
  <c r="G4" i="1" l="1"/>
  <c r="H42" i="18" l="1"/>
  <c r="H54" i="1" l="1"/>
  <c r="H51" i="1"/>
  <c r="H48" i="1"/>
  <c r="H88" i="1" l="1"/>
  <c r="H87" i="1"/>
  <c r="H98" i="1" l="1"/>
  <c r="H12" i="1" s="1"/>
  <c r="F43" i="1"/>
  <c r="F82" i="1" s="1"/>
  <c r="H82" i="1" s="1"/>
  <c r="H16" i="1" l="1"/>
  <c r="H16" i="18"/>
  <c r="G64" i="1" l="1"/>
  <c r="G63" i="1"/>
  <c r="G62" i="1"/>
  <c r="G61" i="1"/>
  <c r="G60" i="1"/>
  <c r="G64" i="18"/>
  <c r="G63" i="18"/>
  <c r="G62" i="18"/>
  <c r="G61" i="18"/>
  <c r="G60" i="18"/>
  <c r="G67" i="18" l="1"/>
  <c r="H76" i="18" l="1"/>
  <c r="H75" i="18"/>
  <c r="H74" i="18"/>
  <c r="H62" i="18"/>
  <c r="H10" i="18" s="1"/>
  <c r="H61" i="18"/>
  <c r="H60" i="18"/>
  <c r="F43" i="18"/>
  <c r="H41" i="18"/>
  <c r="H40" i="18"/>
  <c r="H39" i="18"/>
  <c r="H38" i="18"/>
  <c r="F81" i="18" l="1"/>
  <c r="H81" i="18" s="1"/>
  <c r="F80" i="18"/>
  <c r="H80" i="18" s="1"/>
  <c r="H43" i="18"/>
  <c r="H8" i="18" s="1"/>
  <c r="H77" i="18"/>
  <c r="H15" i="18" s="1"/>
  <c r="H65" i="18"/>
  <c r="H14" i="18"/>
  <c r="H67" i="18" l="1"/>
  <c r="H43" i="1"/>
  <c r="H84" i="18"/>
  <c r="H11" i="18" s="1"/>
  <c r="H102" i="18" s="1"/>
  <c r="H69" i="18"/>
  <c r="H100" i="18" l="1"/>
  <c r="H9" i="18"/>
  <c r="H13" i="18" s="1"/>
  <c r="H76" i="1"/>
  <c r="F81" i="1" l="1"/>
  <c r="H81" i="1" s="1"/>
  <c r="F80" i="1"/>
  <c r="H80" i="1" l="1"/>
  <c r="H84" i="1" s="1"/>
  <c r="H11" i="1" s="1"/>
  <c r="H102" i="1" s="1"/>
  <c r="G67" i="1"/>
  <c r="H61" i="1"/>
  <c r="H62" i="1"/>
  <c r="H10" i="1" s="1"/>
  <c r="H60" i="1"/>
  <c r="H14" i="1" l="1"/>
  <c r="H65" i="1"/>
  <c r="H75" i="1" l="1"/>
  <c r="H74" i="1"/>
  <c r="H77" i="1" l="1"/>
  <c r="H8" i="1"/>
  <c r="H100" i="1" l="1"/>
  <c r="H15" i="1"/>
  <c r="H67" i="1"/>
  <c r="H69" i="1"/>
  <c r="H9" i="1" l="1"/>
  <c r="H13" i="1" s="1"/>
</calcChain>
</file>

<file path=xl/sharedStrings.xml><?xml version="1.0" encoding="utf-8"?>
<sst xmlns="http://schemas.openxmlformats.org/spreadsheetml/2006/main" count="503" uniqueCount="335">
  <si>
    <t xml:space="preserve">MEMORIA ECONÓMICA </t>
  </si>
  <si>
    <t>(Memoria económica basada en el coste por paciente. Se deberá multiplicar por el nº de pacientes previstos)</t>
  </si>
  <si>
    <t>ENSAYO CLÍNICO FASE III</t>
  </si>
  <si>
    <t>Desplegable para seleccionar</t>
  </si>
  <si>
    <t>PROMOTOR:</t>
  </si>
  <si>
    <t>RESUMEN</t>
  </si>
  <si>
    <t>IMPORTE</t>
  </si>
  <si>
    <t>Costes actividades Equipo Investigador</t>
  </si>
  <si>
    <t>INVESTIGADOR PRINCIPAL:</t>
  </si>
  <si>
    <t>Costes indirectos (OverHeads HUVH/VHIR)</t>
  </si>
  <si>
    <t>SERVICIO/UNIDAD:</t>
  </si>
  <si>
    <t>Costes de Farmacia (dispensación fármaco)</t>
  </si>
  <si>
    <t>D.3</t>
  </si>
  <si>
    <t>COD PROTOCOLO</t>
  </si>
  <si>
    <t>Costes actividades del personal de apoyo</t>
  </si>
  <si>
    <t>G.2</t>
  </si>
  <si>
    <t>Costes de subcontratación de servicios</t>
  </si>
  <si>
    <t>G.3</t>
  </si>
  <si>
    <t>Nº PACIENTES PREVISTOS</t>
  </si>
  <si>
    <t>TOTAL POR PACIENTE</t>
  </si>
  <si>
    <t xml:space="preserve">Coste de Inicio de Farmacia </t>
  </si>
  <si>
    <t>D.1+D.2</t>
  </si>
  <si>
    <t>Costes Extraordinarios Generales</t>
  </si>
  <si>
    <t>G.1</t>
  </si>
  <si>
    <t>Gastos de Gestión de Contrato</t>
  </si>
  <si>
    <t>A</t>
  </si>
  <si>
    <t>COSTES INTERNOS - PRUEBAS CONDICIONALES</t>
  </si>
  <si>
    <t>DESCRIPCIÓN</t>
  </si>
  <si>
    <t>CANTIDAD</t>
  </si>
  <si>
    <t>TOTAL</t>
  </si>
  <si>
    <r>
      <t xml:space="preserve">Procedimientos </t>
    </r>
    <r>
      <rPr>
        <b/>
        <u/>
        <sz val="11"/>
        <rFont val="Calibri"/>
        <family val="2"/>
        <scheme val="minor"/>
      </rPr>
      <t>NO INCLUIDOS</t>
    </r>
    <r>
      <rPr>
        <b/>
        <sz val="11"/>
        <rFont val="Calibri"/>
        <family val="2"/>
        <scheme val="minor"/>
      </rPr>
      <t xml:space="preserve"> en "COSTES INTERNOS  - VISITAS". Se facturará como adicional, si está clínicamente indicado</t>
    </r>
  </si>
  <si>
    <t>Análisis clínicos</t>
  </si>
  <si>
    <t>ECG</t>
  </si>
  <si>
    <t>Otras pruebas o procedimientos...</t>
  </si>
  <si>
    <r>
      <t xml:space="preserve">Procedimientos </t>
    </r>
    <r>
      <rPr>
        <b/>
        <u/>
        <sz val="11"/>
        <rFont val="Calibri"/>
        <family val="2"/>
        <scheme val="minor"/>
      </rPr>
      <t>INCLUIDOS</t>
    </r>
    <r>
      <rPr>
        <b/>
        <sz val="11"/>
        <rFont val="Calibri"/>
        <family val="2"/>
        <scheme val="minor"/>
      </rPr>
      <t xml:space="preserve"> en "COSTES INTERNOS -  VISITAS". Sólo se facturará como adicional, si requiere repetirse por indicación médica</t>
    </r>
  </si>
  <si>
    <t>B</t>
  </si>
  <si>
    <t>COSTES INTERNOS - VISITAS</t>
  </si>
  <si>
    <t>Nº VISITAS</t>
  </si>
  <si>
    <t>Visita 1</t>
  </si>
  <si>
    <t>Visita 2</t>
  </si>
  <si>
    <t>Visita 3</t>
  </si>
  <si>
    <t>Visita 4</t>
  </si>
  <si>
    <t>Visita X...</t>
  </si>
  <si>
    <t xml:space="preserve">TOTAL COSTES INTERNOS - VISITAS </t>
  </si>
  <si>
    <t>C</t>
  </si>
  <si>
    <t>OTROS COSTES</t>
  </si>
  <si>
    <t>Fallo de selección</t>
  </si>
  <si>
    <t>En caso que el pago sea por procedimiento. Incluir todos los procedimientos de la visita de selcción con su respectivo importe</t>
  </si>
  <si>
    <t>Visita no programada</t>
  </si>
  <si>
    <t>En caso que el pago sea por procedimiento. Incluir todos los procedimientos de la visita no progrmada con su respectivo importe</t>
  </si>
  <si>
    <t xml:space="preserve">Re-consentimiento informado </t>
  </si>
  <si>
    <t>Otros...</t>
  </si>
  <si>
    <t>D</t>
  </si>
  <si>
    <t xml:space="preserve">COSTES DE FARMACIA </t>
  </si>
  <si>
    <t>Tipo de dispensación:</t>
  </si>
  <si>
    <t>BAJA COMPLEJIDAD</t>
  </si>
  <si>
    <r>
      <t xml:space="preserve">D.1. Apertura del Ensayo por parte de farmacia </t>
    </r>
    <r>
      <rPr>
        <b/>
        <i/>
        <sz val="11"/>
        <rFont val="Calibri"/>
        <family val="2"/>
        <scheme val="minor"/>
      </rPr>
      <t>(pago único después de la visita de inicio)</t>
    </r>
  </si>
  <si>
    <r>
      <t xml:space="preserve">D.2. Recepción de la medicación en el centro </t>
    </r>
    <r>
      <rPr>
        <b/>
        <i/>
        <sz val="11"/>
        <rFont val="Calibri"/>
        <family val="2"/>
        <scheme val="minor"/>
      </rPr>
      <t>(pago único después de la primera recepción)</t>
    </r>
  </si>
  <si>
    <r>
      <t xml:space="preserve">D.3. Dispensación </t>
    </r>
    <r>
      <rPr>
        <b/>
        <i/>
        <sz val="11"/>
        <rFont val="Calibri"/>
        <family val="2"/>
        <scheme val="minor"/>
      </rPr>
      <t>(pago por paciente)</t>
    </r>
  </si>
  <si>
    <r>
      <t xml:space="preserve">D.4. Registro, conservación y custodia </t>
    </r>
    <r>
      <rPr>
        <b/>
        <i/>
        <sz val="11"/>
        <rFont val="Calibri"/>
        <family val="2"/>
        <scheme val="minor"/>
      </rPr>
      <t>(pago semestral)</t>
    </r>
  </si>
  <si>
    <t>Cada 6 meses</t>
  </si>
  <si>
    <r>
      <t xml:space="preserve">D.5. Auditoria / Inspección </t>
    </r>
    <r>
      <rPr>
        <b/>
        <i/>
        <sz val="11"/>
        <rFont val="Calibri"/>
        <family val="2"/>
        <scheme val="minor"/>
      </rPr>
      <t>(pago por auditoría)</t>
    </r>
  </si>
  <si>
    <t>por auditoría</t>
  </si>
  <si>
    <t>TOTAL COSTES DE FARMACIA</t>
  </si>
  <si>
    <t>E</t>
  </si>
  <si>
    <t>OVER-HEAD GENERAL VHIR</t>
  </si>
  <si>
    <t>F</t>
  </si>
  <si>
    <t xml:space="preserve">OVER-HEAD GENERAL HOSPITAL </t>
  </si>
  <si>
    <t>G</t>
  </si>
  <si>
    <t>COSTES EXTRAORDINARIOS</t>
  </si>
  <si>
    <t xml:space="preserve">G.1 GENERAL </t>
  </si>
  <si>
    <t>TOTAL €</t>
  </si>
  <si>
    <r>
      <t xml:space="preserve">Start-up fee de las actividades del equipo investigador </t>
    </r>
    <r>
      <rPr>
        <b/>
        <i/>
        <sz val="11"/>
        <rFont val="Calibri"/>
        <family val="2"/>
        <scheme val="minor"/>
      </rPr>
      <t>(pago único a la firma del contrato)</t>
    </r>
  </si>
  <si>
    <r>
      <t>Conservación del archivo maestro del Ensayo</t>
    </r>
    <r>
      <rPr>
        <b/>
        <i/>
        <sz val="11"/>
        <rFont val="Calibri"/>
        <family val="2"/>
        <scheme val="minor"/>
      </rPr>
      <t>(pago único al finalizar el estudio)</t>
    </r>
  </si>
  <si>
    <r>
      <t xml:space="preserve">Close-out fee de las actividades del equipo investigador </t>
    </r>
    <r>
      <rPr>
        <b/>
        <i/>
        <sz val="11"/>
        <rFont val="Calibri"/>
        <family val="2"/>
        <scheme val="minor"/>
      </rPr>
      <t>(pago único al finalizar el estudio)</t>
    </r>
  </si>
  <si>
    <r>
      <t xml:space="preserve">TOTAL </t>
    </r>
    <r>
      <rPr>
        <b/>
        <i/>
        <sz val="10"/>
        <rFont val="Calibri"/>
        <family val="2"/>
        <scheme val="minor"/>
      </rPr>
      <t>(No se aplica OH)</t>
    </r>
  </si>
  <si>
    <t>G.2 PERSONAL DE APOYO</t>
  </si>
  <si>
    <t>Study Coordinator</t>
  </si>
  <si>
    <t>Data Entry</t>
  </si>
  <si>
    <t>Registro de tickets de reembolso a pacientes en el aplicativo del vendor contratado por el promotor</t>
  </si>
  <si>
    <r>
      <t xml:space="preserve">TOTAL </t>
    </r>
    <r>
      <rPr>
        <b/>
        <i/>
        <sz val="10"/>
        <rFont val="Calibri"/>
        <family val="2"/>
        <scheme val="minor"/>
      </rPr>
      <t>(10% OH incluido)</t>
    </r>
  </si>
  <si>
    <t>G.3 SERVICIO SUBCONTRATADO POR VHIR</t>
  </si>
  <si>
    <t xml:space="preserve">Resonancia Magnética </t>
  </si>
  <si>
    <t>TAC</t>
  </si>
  <si>
    <t>PET</t>
  </si>
  <si>
    <t>Otras pruebas...</t>
  </si>
  <si>
    <t>TOTAL GASTOS EXTRAORDINARIOS</t>
  </si>
  <si>
    <t>G.1+G.2+G.3</t>
  </si>
  <si>
    <t>H</t>
  </si>
  <si>
    <t>OVER-HEAD VHIR ( % incluido en G.2 y G.3)</t>
  </si>
  <si>
    <t>OBSERVACIONES</t>
  </si>
  <si>
    <r>
      <t xml:space="preserve">(* ) </t>
    </r>
    <r>
      <rPr>
        <b/>
        <sz val="11"/>
        <color theme="1"/>
        <rFont val="Calibri"/>
        <family val="2"/>
        <scheme val="minor"/>
      </rPr>
      <t>Nota:</t>
    </r>
    <r>
      <rPr>
        <sz val="11"/>
        <color theme="1"/>
        <rFont val="Calibri"/>
        <family val="2"/>
        <scheme val="minor"/>
      </rPr>
      <t xml:space="preserve"> los importes indicados son Base Imponible, no está incluido el IVA</t>
    </r>
  </si>
  <si>
    <t>MEDICACIÓN</t>
  </si>
  <si>
    <t>Por favor cumplimentar el siguiente formulario:</t>
  </si>
  <si>
    <t xml:space="preserve">Medicación aportada por el promotor: </t>
  </si>
  <si>
    <t xml:space="preserve">Medicación NO aportada por el promotor: </t>
  </si>
  <si>
    <t>Tratamiento /tratamientos estándar: 
si hay varias alternativas, indicar (% aprox) de la distribución de pacientes:</t>
  </si>
  <si>
    <t>Si el protocolo considera diferentes brazos de tratamiento a elección del investigador: por favor, indicar el brazo o brazos que se seleccionaran</t>
  </si>
  <si>
    <t>Duración del tratamiento/tiempo medio estimado (en los casos que es hasta la progresión):</t>
  </si>
  <si>
    <t>Otras observaciones:</t>
  </si>
  <si>
    <t xml:space="preserve"> BUDGET</t>
  </si>
  <si>
    <t>CLINICAL TRIAL PHASE I</t>
  </si>
  <si>
    <t>Drop-down to select</t>
  </si>
  <si>
    <t>SPONSOR:</t>
  </si>
  <si>
    <t>SUMMARY</t>
  </si>
  <si>
    <t>AMOUNT</t>
  </si>
  <si>
    <t>Management of research team</t>
  </si>
  <si>
    <t>PRINCIPAL INVESTIGATOR:</t>
  </si>
  <si>
    <t>OverHeads HUVH/VHIR</t>
  </si>
  <si>
    <t>E+F+H</t>
  </si>
  <si>
    <t>SERVICE/UNIT:</t>
  </si>
  <si>
    <t>Dispensing cost</t>
  </si>
  <si>
    <t>PROTOCOL CODE:</t>
  </si>
  <si>
    <t>Support Staff</t>
  </si>
  <si>
    <t>Service outsourced by VHIR</t>
  </si>
  <si>
    <t>Number of patients estimated:</t>
  </si>
  <si>
    <t>Pharmacy start-up</t>
  </si>
  <si>
    <t>Contract Management Expenses</t>
  </si>
  <si>
    <t xml:space="preserve">INTERNAL COSTS - TESTS </t>
  </si>
  <si>
    <t>DESCRIPTION</t>
  </si>
  <si>
    <t>UNITS</t>
  </si>
  <si>
    <r>
      <t xml:space="preserve">Procedures </t>
    </r>
    <r>
      <rPr>
        <b/>
        <u val="double"/>
        <sz val="11"/>
        <rFont val="Calibri"/>
        <family val="2"/>
        <scheme val="minor"/>
      </rPr>
      <t>NOT INCLUDED</t>
    </r>
    <r>
      <rPr>
        <b/>
        <sz val="11"/>
        <rFont val="Calibri"/>
        <family val="2"/>
        <scheme val="minor"/>
      </rPr>
      <t xml:space="preserve"> in "INTERNAL COSTS - VISITS". Will be invoiced as additional, if clinically indicated</t>
    </r>
  </si>
  <si>
    <t>Clinical analysis</t>
  </si>
  <si>
    <t>Other tests or procedures...</t>
  </si>
  <si>
    <r>
      <t>Procedures</t>
    </r>
    <r>
      <rPr>
        <b/>
        <u val="double"/>
        <sz val="11"/>
        <rFont val="Calibri"/>
        <family val="2"/>
        <scheme val="minor"/>
      </rPr>
      <t xml:space="preserve"> INCLUDED</t>
    </r>
    <r>
      <rPr>
        <b/>
        <sz val="11"/>
        <rFont val="Calibri"/>
        <family val="2"/>
        <scheme val="minor"/>
      </rPr>
      <t xml:space="preserve"> in "INTERNAL COSTS - VISITS". It will only be invoiced as additional, if it needs to be repeated by medical indication</t>
    </r>
  </si>
  <si>
    <t xml:space="preserve">INTERNAL COSTS- VISITS </t>
  </si>
  <si>
    <t>Nº VISITS</t>
  </si>
  <si>
    <t>Visit 1</t>
  </si>
  <si>
    <t>Visit 2</t>
  </si>
  <si>
    <t>Visit 3</t>
  </si>
  <si>
    <t>Visit 4</t>
  </si>
  <si>
    <t>Visit X...</t>
  </si>
  <si>
    <t>TOTAL VISIT COSTS PER PATIENT</t>
  </si>
  <si>
    <t>Screening failure</t>
  </si>
  <si>
    <t>In case the payment per procedure. Include all the procedures of the selection visit with their respective amount.</t>
  </si>
  <si>
    <t>Unscheduled visit</t>
  </si>
  <si>
    <t>In case the payment per procedure. Include all the procedures of the visit not scheduled with their respective amount.</t>
  </si>
  <si>
    <t>Re-informed consent</t>
  </si>
  <si>
    <t>Other...</t>
  </si>
  <si>
    <t>PHARMACY COSTS</t>
  </si>
  <si>
    <t>Dispensing type:</t>
  </si>
  <si>
    <t>HIGH COMPLEXITY</t>
  </si>
  <si>
    <r>
      <t xml:space="preserve">D.1. Start-up fee for research pharmacy activities </t>
    </r>
    <r>
      <rPr>
        <b/>
        <i/>
        <sz val="11"/>
        <rFont val="Calibri"/>
        <family val="2"/>
        <scheme val="minor"/>
      </rPr>
      <t>(one-time payment after the initiation visit)</t>
    </r>
  </si>
  <si>
    <r>
      <t>D.2. Receipt of medication at the center</t>
    </r>
    <r>
      <rPr>
        <b/>
        <i/>
        <sz val="11"/>
        <rFont val="Calibri"/>
        <family val="2"/>
        <scheme val="minor"/>
      </rPr>
      <t xml:space="preserve"> (one-time payment after the first receipt)</t>
    </r>
  </si>
  <si>
    <r>
      <t xml:space="preserve">D.3. Dispensing </t>
    </r>
    <r>
      <rPr>
        <b/>
        <i/>
        <sz val="11"/>
        <rFont val="Calibri"/>
        <family val="2"/>
        <scheme val="minor"/>
      </rPr>
      <t>(payment per patient)</t>
    </r>
  </si>
  <si>
    <r>
      <t xml:space="preserve">D.4. Registration, conservation and custody </t>
    </r>
    <r>
      <rPr>
        <b/>
        <i/>
        <sz val="11"/>
        <rFont val="Calibri"/>
        <family val="2"/>
        <scheme val="minor"/>
      </rPr>
      <t>(semiannual payment)</t>
    </r>
  </si>
  <si>
    <t>Every 6 months</t>
  </si>
  <si>
    <r>
      <t>D.5. Audit / Inspection</t>
    </r>
    <r>
      <rPr>
        <b/>
        <i/>
        <sz val="11"/>
        <rFont val="Calibri"/>
        <family val="2"/>
        <scheme val="minor"/>
      </rPr>
      <t xml:space="preserve"> (audit fee)</t>
    </r>
  </si>
  <si>
    <t>for audit</t>
  </si>
  <si>
    <t>TOTAL PHARMACY COSTS</t>
  </si>
  <si>
    <t xml:space="preserve">EXTRAORDINARY COSTS </t>
  </si>
  <si>
    <t>G.1 GENERAL</t>
  </si>
  <si>
    <r>
      <t xml:space="preserve">Start-up fee for research team activities </t>
    </r>
    <r>
      <rPr>
        <b/>
        <i/>
        <sz val="11"/>
        <rFont val="Calibri"/>
        <family val="2"/>
        <scheme val="minor"/>
      </rPr>
      <t xml:space="preserve">(one-time payment at contract signing)	</t>
    </r>
  </si>
  <si>
    <r>
      <t xml:space="preserve">Trial master file preservation </t>
    </r>
    <r>
      <rPr>
        <b/>
        <i/>
        <sz val="11"/>
        <rFont val="Calibri"/>
        <family val="2"/>
        <scheme val="minor"/>
      </rPr>
      <t>(one-time fee at the end of the study)</t>
    </r>
  </si>
  <si>
    <r>
      <t xml:space="preserve">Close-out fee for the investigator's activities </t>
    </r>
    <r>
      <rPr>
        <b/>
        <i/>
        <sz val="11"/>
        <rFont val="Calibri"/>
        <family val="2"/>
        <scheme val="minor"/>
      </rPr>
      <t>(one-time payment at the end of the study)</t>
    </r>
  </si>
  <si>
    <t>TOTAL (0% OH)</t>
  </si>
  <si>
    <t>G.2 SUPPORT STAFF</t>
  </si>
  <si>
    <t>132,00 €</t>
  </si>
  <si>
    <t>88,00 €</t>
  </si>
  <si>
    <t>Organize and enter tickets in the promoter/vendor's application</t>
  </si>
  <si>
    <t>TOTAL  (10% OH included)</t>
  </si>
  <si>
    <t>G.3 SERVICE OUTSOURCED BY VHIR</t>
  </si>
  <si>
    <r>
      <t xml:space="preserve">TOTAL </t>
    </r>
    <r>
      <rPr>
        <b/>
        <i/>
        <sz val="10"/>
        <rFont val="Calibri"/>
        <family val="2"/>
        <scheme val="minor"/>
      </rPr>
      <t>(10% OH included)</t>
    </r>
  </si>
  <si>
    <t>TOTAL EXTRAORDINARY COSTS</t>
  </si>
  <si>
    <t>REDUCED OVER-HEAD VHIR ( % G.2 &amp; G.3 included)</t>
  </si>
  <si>
    <t>COMMENTS</t>
  </si>
  <si>
    <r>
      <t xml:space="preserve">(* ) </t>
    </r>
    <r>
      <rPr>
        <b/>
        <sz val="11"/>
        <rFont val="Calibri"/>
        <family val="2"/>
        <scheme val="minor"/>
      </rPr>
      <t>Note</t>
    </r>
    <r>
      <rPr>
        <sz val="11"/>
        <rFont val="Calibri"/>
        <family val="2"/>
        <scheme val="minor"/>
      </rPr>
      <t>: the amounts shown are taxable income, VAT is not included.</t>
    </r>
  </si>
  <si>
    <t>MEDICINAL PRODUCT</t>
  </si>
  <si>
    <t>Please fill out the following form:</t>
  </si>
  <si>
    <t xml:space="preserve">Medicinal products provided by the Sponsor: </t>
  </si>
  <si>
    <t xml:space="preserve">Medicinal products NOT provided by the Sponsor: </t>
  </si>
  <si>
    <t>Treatment / standart treatment: 
If several, please indicate (%) of the distribution by patient:</t>
  </si>
  <si>
    <t>If the protocol code has several treatment branch to be chosen by the principal investigator, please indicate which branch will be selected.</t>
  </si>
  <si>
    <t>Duration of the treatment/average duration estimation when there is a progression:</t>
  </si>
  <si>
    <t>Other comments:</t>
  </si>
  <si>
    <t>Gastos de Gestión de Adenda</t>
  </si>
  <si>
    <t>Addendum Management Expenses</t>
  </si>
  <si>
    <t>ENSAYO CLÍNICO FASE I</t>
  </si>
  <si>
    <t>ENSAYO CLÍNICO FASE II</t>
  </si>
  <si>
    <t>ENSAYO CLÍNICO FASE IV</t>
  </si>
  <si>
    <t>EOM</t>
  </si>
  <si>
    <t>PRODUCTO SANITARIO</t>
  </si>
  <si>
    <t>CLINICAL TRIAL PHASE II</t>
  </si>
  <si>
    <t>CLINICAL TRIAL PHASE III</t>
  </si>
  <si>
    <t>CLINICAL TRIAL PHASE IV</t>
  </si>
  <si>
    <t>PAS (studies)</t>
  </si>
  <si>
    <t>MEDICAL DEVICE</t>
  </si>
  <si>
    <t>ALTA COMPLEJIDAD</t>
  </si>
  <si>
    <t>N/A</t>
  </si>
  <si>
    <t>LOW COMPLEXITY</t>
  </si>
  <si>
    <t>Promotor/Vendedor</t>
  </si>
  <si>
    <t>CRO/Vendedor</t>
  </si>
  <si>
    <t>(Incluido en el pago de la visita)</t>
  </si>
  <si>
    <t>(No incluido en el pago de la visita. Contratado por el VHIR)</t>
  </si>
  <si>
    <t>Promotor/Vendor</t>
  </si>
  <si>
    <t>CRO/Vendor</t>
  </si>
  <si>
    <t>(Included in the payment of the visit)</t>
  </si>
  <si>
    <t>(Not included in the payment of the visit, contracted by VHIR)</t>
  </si>
  <si>
    <t>General extraordinary costs</t>
  </si>
  <si>
    <t>Contract management Expenses</t>
  </si>
  <si>
    <t>EudraCT / EU CT</t>
  </si>
  <si>
    <t>Sumatoria de todos el OH</t>
  </si>
  <si>
    <t>A este importe no se imputa ningún tipo de OH</t>
  </si>
  <si>
    <t>El resultado detrae el 10% de OH</t>
  </si>
  <si>
    <t>Sumatoria de todos los costes asociados a las visitas del ensayo</t>
  </si>
  <si>
    <t>El resultado detrae el OH según la fase del estudio (28% ó 38%, según corresponda)</t>
  </si>
  <si>
    <t>PET-TAC</t>
  </si>
  <si>
    <t>SEDACIÓN</t>
  </si>
  <si>
    <t xml:space="preserve">Institut de Diagnòstic per la Imatge (IDI) </t>
  </si>
  <si>
    <t>Institut de Diagnòstic per la Imatge (IDI) (Convenio de Colaboración IDI-VHIR)</t>
  </si>
  <si>
    <t>Banc de Sang i Teixits (BST) (Convenio de Colaboración BST-VHIR)</t>
  </si>
  <si>
    <t xml:space="preserve">Banc de Sang i Teixits (BST) </t>
  </si>
  <si>
    <t>MRI</t>
  </si>
  <si>
    <t>SEDATION</t>
  </si>
  <si>
    <t>Others...</t>
  </si>
  <si>
    <t>Other tests...</t>
  </si>
  <si>
    <t>TOTAL PER PATIENT</t>
  </si>
  <si>
    <t>(Financial report based on cost per patient. Final budget must be acording to the number of patients finally enrolled)</t>
  </si>
  <si>
    <t>En este apartado se deben detallar las pruebas de imagen que se requieren para el estuido y se realizan a través del IDI.  No pueden estar incluidas en el pago de la visita indicado en el apartado B</t>
  </si>
  <si>
    <t>La sedación es un coste condicional, pero incluirlo en la memoria económica de los estudios pediátricos es obligatorio.  No puede estar incluido en el pago de la visita  indicado en el apartado B</t>
  </si>
  <si>
    <t>En este apartado se deben detallar las pruebas/procedimientos que se realicen a través del (BST). No pueden estar incluidos en el pago de la visita  indicado en el apartado B</t>
  </si>
  <si>
    <t>Estos coste no son negociables, no se puede aplicar niguna excepción y no pueden estar incluidos en el pago de la visita indicado en el apartado B</t>
  </si>
  <si>
    <t>INSTRUCCIONES</t>
  </si>
  <si>
    <t>INSTRUCTIONS</t>
  </si>
  <si>
    <t>Normas Generales</t>
  </si>
  <si>
    <t>General rules</t>
  </si>
  <si>
    <r>
      <t xml:space="preserve">Esta memoria económica consta de dos partes: una primera parte que contiene la información economica y una segunda parte con la información de la medicación del estudio. </t>
    </r>
    <r>
      <rPr>
        <b/>
        <sz val="10"/>
        <color rgb="FFFF0000"/>
        <rFont val="Arial"/>
        <family val="2"/>
      </rPr>
      <t>Deben completarse ambas hojas.</t>
    </r>
  </si>
  <si>
    <r>
      <t>This budget consists of two parts: the first part contains the financial schedule</t>
    </r>
    <r>
      <rPr>
        <sz val="10"/>
        <rFont val="Arial"/>
        <family val="2"/>
      </rPr>
      <t>,</t>
    </r>
    <r>
      <rPr>
        <sz val="10"/>
        <color theme="1"/>
        <rFont val="Arial"/>
        <family val="2"/>
      </rPr>
      <t xml:space="preserve"> and the second part contains the study medication information. </t>
    </r>
    <r>
      <rPr>
        <b/>
        <sz val="10"/>
        <color rgb="FFFF0000"/>
        <rFont val="Arial"/>
        <family val="2"/>
      </rPr>
      <t>Both parts must be completed.</t>
    </r>
  </si>
  <si>
    <r>
      <t>Los datos de las columnas "</t>
    </r>
    <r>
      <rPr>
        <b/>
        <sz val="10"/>
        <rFont val="Arial"/>
        <family val="2"/>
      </rPr>
      <t>Descripción</t>
    </r>
    <r>
      <rPr>
        <sz val="10"/>
        <rFont val="Arial"/>
        <family val="2"/>
      </rPr>
      <t>" e "</t>
    </r>
    <r>
      <rPr>
        <b/>
        <sz val="10"/>
        <rFont val="Arial"/>
        <family val="2"/>
      </rPr>
      <t>Importe</t>
    </r>
    <r>
      <rPr>
        <sz val="10"/>
        <rFont val="Arial"/>
        <family val="2"/>
      </rPr>
      <t xml:space="preserve">" se consideran </t>
    </r>
    <r>
      <rPr>
        <b/>
        <sz val="10"/>
        <rFont val="Arial"/>
        <family val="2"/>
      </rPr>
      <t>datos obligatorios</t>
    </r>
    <r>
      <rPr>
        <sz val="10"/>
        <rFont val="Arial"/>
        <family val="2"/>
      </rPr>
      <t xml:space="preserve"> y siempre deben ser completados.</t>
    </r>
  </si>
  <si>
    <r>
      <t xml:space="preserve">The data in the </t>
    </r>
    <r>
      <rPr>
        <b/>
        <sz val="10"/>
        <color theme="1"/>
        <rFont val="Arial"/>
        <family val="2"/>
      </rPr>
      <t>"Description"</t>
    </r>
    <r>
      <rPr>
        <sz val="10"/>
        <color theme="1"/>
        <rFont val="Arial"/>
        <family val="2"/>
      </rPr>
      <t xml:space="preserve"> and </t>
    </r>
    <r>
      <rPr>
        <b/>
        <sz val="10"/>
        <color theme="1"/>
        <rFont val="Arial"/>
        <family val="2"/>
      </rPr>
      <t>"Amount"</t>
    </r>
    <r>
      <rPr>
        <sz val="10"/>
        <color theme="1"/>
        <rFont val="Arial"/>
        <family val="2"/>
      </rPr>
      <t xml:space="preserve"> columns are considered </t>
    </r>
    <r>
      <rPr>
        <b/>
        <sz val="10"/>
        <color theme="1"/>
        <rFont val="Arial"/>
        <family val="2"/>
      </rPr>
      <t>mandatory data</t>
    </r>
    <r>
      <rPr>
        <sz val="10"/>
        <color theme="1"/>
        <rFont val="Arial"/>
        <family val="2"/>
      </rPr>
      <t xml:space="preserve"> and must always be completed.</t>
    </r>
  </si>
  <si>
    <r>
      <t xml:space="preserve">Los datos de la tabla resumen no deben modificarse manualmente, estos valores se calculan automáticamente a partir de los totales indicados en los apartados A, B, C, D, E, F, G y H. Este cuadro muestra la distribución interna de los pagos que recibe la FUNDACIÓN, el pago que realiza el promotor es el detallado en cada uno de los apartados de la memoria económica. </t>
    </r>
    <r>
      <rPr>
        <b/>
        <sz val="10"/>
        <color rgb="FFFF0000"/>
        <rFont val="Arial"/>
        <family val="2"/>
      </rPr>
      <t>Las fórmulas no deben modificarse</t>
    </r>
  </si>
  <si>
    <r>
      <t xml:space="preserve">The data in the summary table should not be modified manually, as these values ​​are calculated automatically from the totals indicated in sections A, B, C, D, E, F, G and H. This table shows the internal distribution of payments received by the FOUNDATION, while the payment made by the promoter is detailed in each of the sections of the financial report. </t>
    </r>
    <r>
      <rPr>
        <b/>
        <sz val="10"/>
        <color rgb="FFFF0000"/>
        <rFont val="Arial"/>
        <family val="2"/>
      </rPr>
      <t>The formulas must not be modified</t>
    </r>
  </si>
  <si>
    <t>Los pagos propuestos por el promotor en los apartados A, B, C y G deben cubrir los costes del Hospital y el OH establecido por el Patronato del Instituto de Investigación del Hospital Vall d'Hebron</t>
  </si>
  <si>
    <t>The payments proposed by the promoter in sections A, B, C and G must cover the costs of the Hospital and the overhead (OH) established by the Governing Board of the Vall d'Hebron Research Institute</t>
  </si>
  <si>
    <t>Los apartados E, F y H no se pagan adicionalmente, estos importes son de carácter informativo y representa el overhead (OH) incluido en los pagos de los apartados A, B, C y G.</t>
  </si>
  <si>
    <t>Sections E, F and H are not paid additionally, these amounts are informative and represent the OH included in the payments of sections A, B, C and G.</t>
  </si>
  <si>
    <t>Los apartados: "D. COSTES DE FARMACIA" y "G.1 COSTES EXTRAORDINARIOS / GENERAL", son los únicos apartados a los que no se les imputa ningún tipo de OH. A todos los demás se le imputa OH, sin excepción.</t>
  </si>
  <si>
    <t>The sections: "D. Pharmacy Costs" and "G.1 EXTRAORDINARY COSTS / GENERAL", are the only sections to which no type of OH is applied. All other sections, without exception, include OH charges.</t>
  </si>
  <si>
    <t>La información bancaria, tasas del Comité de Ética, tasa de la Agencia de Medicamentos y equipos cedidos por el promotor; no se incluirán en la memoria económica, se detallarán en el texto del contrato para que sea revisado por la Unidad competente del VHIR.</t>
  </si>
  <si>
    <t>Banking information, Ethics Committee fees, Medicines Agency fee and equipment provided by the promoter will not be included in the financial report. These will be detailed in the text of the contract so that it can be reviewed by the competent VHIR Unit.</t>
  </si>
  <si>
    <t>Para iniciar la revisión de la memoria económica es indispensable recibir el protocolo y el presupuesto presentado al CEIm/CTIS. Si el estudio incluye imágenes de radiología o pruebas de medicina nuclear, es importante recibir el manual de imagen (si está disponible).</t>
  </si>
  <si>
    <r>
      <t>To begin the review of the financial report, it is essential to receive the protocol and budget presented to the CEIm/CTIS. If the study includes radiology imaging or nuclear medicine tests, it is important to receive the imaging manual (if</t>
    </r>
    <r>
      <rPr>
        <b/>
        <sz val="10"/>
        <color rgb="FF0000FF"/>
        <rFont val="Arial"/>
        <family val="2"/>
      </rPr>
      <t xml:space="preserve"> </t>
    </r>
    <r>
      <rPr>
        <sz val="10"/>
        <color theme="1"/>
        <rFont val="Arial"/>
        <family val="2"/>
      </rPr>
      <t>available).</t>
    </r>
  </si>
  <si>
    <t>Todos los contratos y adendas de ensayos clínicos, estudios observacionales e investigaciones con producto sanitario están sujetos al pago de la tasa de gestión denominada "Gastos de Gestión de Contrato" y "Gastos de Gestión de Adenda" indicada en la tabla resumen (esta tasa es fija, obligatoria y no negociable).</t>
  </si>
  <si>
    <t>All contracts and addendums for clinical trials, observational studies and research with medical devices are subject to the payment of the management fee called "Contract Management Expenses" and "Addendum Management Expenses" as indicated in the summary table (this fee is fixed, mandatory and non-negotiable).</t>
  </si>
  <si>
    <t>La gestión y pago de reembolso a pacientes será administrada y contratada directamente por el promotor a través de un vendor externo, sin la participación de la FUNDACIÓN VHIR. Si el equipo investigador realiza actividades en la plataforma del vendor, se inclurá una tarifa establecido por la Fundación.</t>
  </si>
  <si>
    <r>
      <t>The management and payment of reimbursement to patients will be managed and contracted directly by the promoter through an external provider, without the participation of the "</t>
    </r>
    <r>
      <rPr>
        <i/>
        <sz val="10"/>
        <rFont val="Arial"/>
        <family val="2"/>
      </rPr>
      <t>FUNDACIÓN VHIR"</t>
    </r>
    <r>
      <rPr>
        <sz val="10"/>
        <rFont val="Arial"/>
        <family val="2"/>
      </rPr>
      <t>. If the research team carries out activities on the provider's platform, a rate established by the Foundation will be included.</t>
    </r>
  </si>
  <si>
    <t>HOJA: Memoria ECO_HUVH</t>
  </si>
  <si>
    <t>SHEET: Budget_HUVH</t>
  </si>
  <si>
    <t>SPECIFIC RULES BY SECTION</t>
  </si>
  <si>
    <t>Deberá especificarse la misma información introducida en el texto del contrato.</t>
  </si>
  <si>
    <t>The same information provided in the text of the contract must be specified.</t>
  </si>
  <si>
    <t>Nombre del Servicio Clínico del Hospital Vall d'Hebron al que pertenece el Investigador Principal (información obligatoria) / Nombre de la Unidad (información opcional).</t>
  </si>
  <si>
    <t>Name of the Clinical Service of the Vall d'Hebron Hospital to which the Principal Investigator belongs (mandatory information) / Name of the Unit (optional information).</t>
  </si>
  <si>
    <t>Deberá especificarse la misma información que indica el Protocolo. No se admite acrónimo, ni nombre adicional del estudio, sólo el código de Protocolo.</t>
  </si>
  <si>
    <t>The same information specified in the Protocol must be provided. No acronym or additional name of the study are allowed, only the Protocol code.</t>
  </si>
  <si>
    <t>EUDRACT / EU CT</t>
  </si>
  <si>
    <t>Deberá especificarse la misma información que indica el Protocolo (si aplica).</t>
  </si>
  <si>
    <t>The same information specified in the Protocol must be provided (if applicable).</t>
  </si>
  <si>
    <t>Nº SUJETOS PREVISTOS</t>
  </si>
  <si>
    <t>Incluirá la información del número de sujetos que se estima incuir en el estudio. El dato se debe reflejar en número entero y deberán coincidir con el número de pacientes indicados en el texto del contrato.</t>
  </si>
  <si>
    <t>It will include information on the number of subjects estimated to be included in the study.  The data must be provided in whole numbers and must coincide with the number of patients specified in the contract text.</t>
  </si>
  <si>
    <t>Pago que corresponde al equipo investigador después de detraer el OH que corresponde al VHIR y al Hospital, según la fase del estudio.</t>
  </si>
  <si>
    <t>Payment corresponding to the research team after deducting the OH corresponding to the VHIR and the Hospital, according to the phase of the study.</t>
  </si>
  <si>
    <t>E+F+H (Sumatoria de todos los OH). OH costes por visita (B COSTES INTERNOS- VISITAS) + OH Hospital + OH gastos extraordinarios.</t>
  </si>
  <si>
    <t>E+F+H (Summation of all OH). OH costs per visit (B INTERNAL COSTS- VISITS) + OH Hospital + OH extraordinary expenses.</t>
  </si>
  <si>
    <t>D.3 Coste de dispensacion por paciente, según el grado de complejidad determinado por la Unidad de Farmacia de Ensayos Clínicos VHIR.</t>
  </si>
  <si>
    <t>D.3 Dispensing cost per patient, according to the degree of complexity determined by the VHIR Clinical Trials Pharmacy Unit.</t>
  </si>
  <si>
    <t xml:space="preserve">Costes actividades del personal de apoyo </t>
  </si>
  <si>
    <t>G.2 Costes totales de personal de apoyo, según número de visita (sin OH incluido).</t>
  </si>
  <si>
    <t>G.2 Total costs of support staff, according to the number of visits  (excluding OH).</t>
  </si>
  <si>
    <t>G.3 Costes de pruebas subcontratadas por el VHIR (sin OH incluido).</t>
  </si>
  <si>
    <t>G.3 Costs of tests subcontracted by the VHIR (excluding OH)</t>
  </si>
  <si>
    <t>Se totalizan los costes del estudio por paciente.</t>
  </si>
  <si>
    <t>Study costs per patient are totaled.</t>
  </si>
  <si>
    <t>Coste de inicio farmacia para el estudio, tarifa por estudio (No se imputa OH).</t>
  </si>
  <si>
    <t>Pharmacy initiation cost for the study, fee per study (OH is not applied).</t>
  </si>
  <si>
    <t>Costes extraordinarios para el estudio, tarifa por estudio (No se imputa OH).</t>
  </si>
  <si>
    <t>Extraordinary costs for the study, fee per study (OH is not applied)</t>
  </si>
  <si>
    <t>Gastos de Gestión de Contrato o Gastos de Gestión de Adenda (según corresponda)</t>
  </si>
  <si>
    <t>Costes de la revisión y gestión de contrato o adendas por parte de la Fundación VHIR, tarifa por estudio (No se imputa OH). En la lista desplegable seleccionar la opción que aplique al tipo de revisión.</t>
  </si>
  <si>
    <t>Contract management Expenses or Addendum Management Expenses (as applicable)</t>
  </si>
  <si>
    <t>Costs of the review and management of the contract or addendums by the VHIR Foundation, fee per study (OH is not applied). In the drop-down list, select the option that applies to the type of review.</t>
  </si>
  <si>
    <t>A : COSTES INTERNOS -  PRUEBAS CONDICIONALES</t>
  </si>
  <si>
    <r>
      <t xml:space="preserve">1. Deberán incluirse todos los costes derivados de pruebas que se pagarán de manera </t>
    </r>
    <r>
      <rPr>
        <b/>
        <sz val="10"/>
        <rFont val="Arial"/>
        <family val="2"/>
      </rPr>
      <t>adicional al importe de la visita</t>
    </r>
    <r>
      <rPr>
        <sz val="10"/>
        <rFont val="Arial"/>
        <family val="2"/>
      </rPr>
      <t xml:space="preserve"> (ej. Análisis de laboratorio local,  densitometría, ecocardiograma, biopsia, punción lumbar, ECG, ecografía, toma de muestra, envío a laboratorio central, espirometría, pruebas de función pulmonar, etc.). Se clasifican de la siguiente manera:
- </t>
    </r>
    <r>
      <rPr>
        <u/>
        <sz val="10"/>
        <rFont val="Arial"/>
        <family val="2"/>
      </rPr>
      <t>Procedimientos no incluidos en "COSTES INTERNOS - VISITAS" que se facturarán como adicional, si es clínicamente indicado</t>
    </r>
    <r>
      <rPr>
        <sz val="10"/>
        <rFont val="Arial"/>
        <family val="2"/>
      </rPr>
      <t xml:space="preserve">: estos procedimientos y/o pruebas no están incluidas en el coste de la visita debido a que se realizan sólo en caso de que sean requeridos condicionalmente dependiendo del sexo, edad, condición del paciente, etc.
- </t>
    </r>
    <r>
      <rPr>
        <u/>
        <sz val="10"/>
        <rFont val="Arial"/>
        <family val="2"/>
      </rPr>
      <t>Procedimientos incluidos en "COSTES INTERNOS - VISITAS" que se facturarán como adicional, si debe repetirse por indicación clínica</t>
    </r>
    <r>
      <rPr>
        <sz val="10"/>
        <rFont val="Arial"/>
        <family val="2"/>
      </rPr>
      <t xml:space="preserve">: estos procedimientos y/o pruebas están incluidas en el coste de la visita, pero pueden repetirse por indicación médica y se factura de manera adicional al coste de la visita en la que se realiza.
2. Se deben indicar todos los procedimientos que se realicen en el estudio (condicionales y/o obligatorios por protocolo), que por cualquier circunstancia serán externalizados por el Promotor (no se realizará en el centro Vall d'Hebron, por tanto, no será facturado por el VHIR), por ejemplo: externalización de pruebas de imagen en Quirón o CETIR. En dicho caso, puede elegirse una de las siguientes opciones:                                                                                                                                                                                                                                                                                                                                                                                                                                                                                                                                                                                                                                                                                                                                                                                                                                                                                                                                                                                                                                                                                                                                                                                                                - Escribir en la celda que correspode al Importe "NO FACTURABLE" y se indica en el apartado de comentarios que dicha prueba será externalizada por el promotor.
- No se incluye la prueba en la memoria económica y se indica en el apartado de comentarios que dicha prueba será externalizada por el promotor </t>
    </r>
    <r>
      <rPr>
        <b/>
        <sz val="10"/>
        <rFont val="Arial"/>
        <family val="2"/>
      </rPr>
      <t>(opción preferente y recomendable por la Fundación).</t>
    </r>
  </si>
  <si>
    <t xml:space="preserve">A INTERNAL COSTS - CONDITIONALS TESTS  </t>
  </si>
  <si>
    <r>
      <t>1</t>
    </r>
    <r>
      <rPr>
        <sz val="10"/>
        <rFont val="Arial"/>
        <family val="2"/>
      </rPr>
      <t xml:space="preserve">. All costs derived from tests that will be paid in addition to the amount of the visit must be included here (e.g. local laboratory analysis, densitometry, echocardiogram, biopsy, lumbar puncture, ECG, ultrasound, sample collection, sending to central laboratory, spirometry , lung function tests, etc.). They are classified as follows:
- Procedures not included in "INTERNAL COSTS - VISITS" that will be billed as additional, if clinically indicated: these procedures and/or tests are not included in the cost of the visit because they are only performed if required based on the patient´s sex, age condition, etc.
-Procedures included in "INTERNAL COSTS - VISITS" that will be billed as additional, if they must be repeated for clinical indication: these procedures and/or tests are included in the cost of the visit, but can be repeated for medical indication. They (and) are billed separately in addition to the cost of the visit in which they are carried out.
2. All procedures carried out in the study must be indicated here (conditional and/or mandatory by protocol), which, for any circumstance, will be outsourced by the Promoter (it will not be carried out at the Vall d'Hebron center, therefore, it will not be billed for the VHIR). For example: outsourcing of imaging tests to Quirón or CETIR. In this case, one of the following options can be chosen:
</t>
    </r>
    <r>
      <rPr>
        <sz val="10"/>
        <color theme="1"/>
        <rFont val="Arial"/>
        <family val="2"/>
      </rPr>
      <t xml:space="preserve">
- Provide the amo</t>
    </r>
    <r>
      <rPr>
        <sz val="10"/>
        <rFont val="Arial"/>
        <family val="2"/>
      </rPr>
      <t>unt in the "NON-BIL</t>
    </r>
    <r>
      <rPr>
        <sz val="10"/>
        <color theme="1"/>
        <rFont val="Arial"/>
        <family val="2"/>
      </rPr>
      <t>LABLE" cell and indicate in the comments sectio</t>
    </r>
    <r>
      <rPr>
        <sz val="10"/>
        <rFont val="Arial"/>
        <family val="2"/>
      </rPr>
      <t>n that the</t>
    </r>
    <r>
      <rPr>
        <sz val="10"/>
        <color theme="1"/>
        <rFont val="Arial"/>
        <family val="2"/>
      </rPr>
      <t xml:space="preserve"> test will be outsourced by the promoter.
- The test is not included in the financial report, and it is indicated in the comments section that the test will be outsourced by the promoter </t>
    </r>
    <r>
      <rPr>
        <b/>
        <sz val="10"/>
        <color theme="1"/>
        <rFont val="Arial"/>
        <family val="2"/>
      </rPr>
      <t>(preferred and recommended option by the Foundation).</t>
    </r>
  </si>
  <si>
    <t>B : COSTES INTERNOS- VISITAS</t>
  </si>
  <si>
    <t>Deberá insertarse tantas líneas como visitas/ciclos se realicen en el estudio, incluidas aquellas que repitan precio. En una misma fila se deberá evitar indicar varias visitas/ciclos. Es necesirio mantener el mismo nombre/nomencatura de la visita indicada en el cronograma de visitas del protocolo.
Si el estudio tiene diferentes brazos de tratamiento, cada brazo deberá separarse en una hoja de excel diferente (creando una copia a partir de la memoria económica principal) manteniendo la misma estructura del modelo de memoria económica.
Los costes de personal de apoyo (Data Entry, Study Coordinator) NO deben estar incluidos en los costes de la visita, deben incluirse en el apartado G.2 "PERSONAL DE APOYO".
Los costes de las pruebas subcontratadas por el VHIR (pruebas de imagen realizadas por el IDI, servicios de laboratorio realizados por el BST, entre otros) NO deben estar incluidas en los costes por visitas, deben incluirse en el apartado G.3 "SERVICIO SUBCONTRATADO POR VHIR".</t>
  </si>
  <si>
    <t xml:space="preserve">B INTERNAL COSTS- VISITS </t>
  </si>
  <si>
    <r>
      <t>As many lin</t>
    </r>
    <r>
      <rPr>
        <sz val="10"/>
        <rFont val="Arial"/>
        <family val="2"/>
      </rPr>
      <t>es as visits/cycles carried out in the study must be inserted, including those that repeat the price. Avoid indicating multiple visits/cycles in the same row //// Only one visit/cycle per row. It is necessary to maintain the same name/nomencature of the visit as indicated in the protocol visit schedule.
                                                                                                                                                                                                                                                                                                                                                                                                                                                                                                                                                             If the study has different treatment arms, each arm must be separated into a different excel sheet (by</t>
    </r>
    <r>
      <rPr>
        <sz val="10"/>
        <color theme="1"/>
        <rFont val="Arial"/>
        <family val="2"/>
      </rPr>
      <t xml:space="preserve"> creating a copy from the main economic report), maintaining the same structure of the economic report model.
                                                                                                                                                                                                                                                                                                                                                                                                                                                                                                                                                        The costs of support staff (Data Entry, Study Coordinator) should NOT be included in the costs of the visit, they should be included in section </t>
    </r>
    <r>
      <rPr>
        <b/>
        <sz val="10"/>
        <color theme="1"/>
        <rFont val="Arial"/>
        <family val="2"/>
      </rPr>
      <t xml:space="preserve">G.2 "SUPPORT STAFF" </t>
    </r>
    <r>
      <rPr>
        <sz val="10"/>
        <color theme="1"/>
        <rFont val="Arial"/>
        <family val="2"/>
      </rPr>
      <t xml:space="preserve">
                                                                                                                                                                                                                                                                                                                                                                                                                                                                                                                                                                                 The costs of tests subcontracted by the VHIR (e.g., imaging tests performed by IDI, laboratory services performed by BST, among others) should NOT be included in the costs per visit, they should be included in paragraph </t>
    </r>
    <r>
      <rPr>
        <b/>
        <sz val="10"/>
        <color theme="1"/>
        <rFont val="Arial"/>
        <family val="2"/>
      </rPr>
      <t>G.3 "SERVICE SUBCONTRACTED BY VHIR".</t>
    </r>
  </si>
  <si>
    <t xml:space="preserve">C : OTROS COSTES </t>
  </si>
  <si>
    <t>Deberá incluirse las actividades adicionales y/o condicionales que se realicen en el estudio y que no estén incluidos en el pago de la visita (ej. Visitas de seguimiento adicionales, visitas no programadas, contactos telefónicos, fallos de selección, incentivos a pacientes, terminación anticipada, evaluaciones y visitas de otros servicios clínicos, Hospitalización día y/o noche, ..).
- En el caso de los fallos de selección, si el pago no es el mismo importe de la visita de selección se debe detallar el desglose de procedimientos, pruebas y/o actividades con su respectivo coste. El total de procedimientos debe coincidir con el coste de la visita de Seleccion indicado en el apartado B.
- En el caso de visitas no programadas, si el pago no es una tarifa plana, se debe detallar el desglose de procedimientos, pruebas y/o actividades con su respectivo coste.</t>
  </si>
  <si>
    <t xml:space="preserve">C OTHER COSTS </t>
  </si>
  <si>
    <r>
      <t>Additional and/or conditional activities carried out in the study and that are not included in the payment of the visit must be included here (e.g. additional follow-up visits, unscheduled visits, telephone visits, (screening failures, patient incentives, early termination, evaluations and visits from other clinical services, day and/or night hospitalization, etc.).
                                                                                                                                                                                                                                                                                                                                                                                                                                                                                                                                                                - In the case of screening failures, if the payment is not the same amount as the screening visit, the breakdown of procedures, tests and/or activities with their respective cost must be detailed. The total number of procedures must coincide with the cost of the</t>
    </r>
    <r>
      <rPr>
        <strike/>
        <sz val="10"/>
        <rFont val="Arial"/>
        <family val="2"/>
      </rPr>
      <t xml:space="preserve"> </t>
    </r>
    <r>
      <rPr>
        <sz val="10"/>
        <rFont val="Arial"/>
        <family val="2"/>
      </rPr>
      <t>screening visit indicated in section B "INTERNAL COSTS-VISITS".
                                                                                                                                                                                                                                                                                                                                                                                                                                                                                                                                                               - In the case of unscheduled visits, if the payment is not a flat rate, the breakdown of procedures, tests and/or activities with their respective cost must be detailed.</t>
    </r>
  </si>
  <si>
    <t xml:space="preserve">D:  COSTES DE  FARMACIA </t>
  </si>
  <si>
    <t xml:space="preserve"> El promotor deberá cumplimentar el cuestionario de farmacia, a partir de esta información, la Unidad de Farmacia de ensayos clínico VHIR determina el grado de complejidad de dispensación dle medicamento, en este apartado se selecciona el tipo de complejidad: Alta, Baja o No aplica, según el caso. Los costes están establecidos en el modelo de  la memoria y esta información no debe cambiarse.</t>
  </si>
  <si>
    <t>D PHARMACY COSTS</t>
  </si>
  <si>
    <t>The sponsor must complete the pharmacy questionnaire. Based on this information, the VHIR clinical trials Pharmacy Unit determines the degree of complexity for drug dispensing. In this section, the type of complexity should be selected: High, Low or Not applicable, depending on the case. The costs are established in the memory model and this information should not be changed. These fees are mandatory and non-negotiable.</t>
  </si>
  <si>
    <t xml:space="preserve">E : OVER-HEAD GENERAL VHIR </t>
  </si>
  <si>
    <t>El porcentaje de OH se muestra automáticamente y no se admite introducir el valor de manera manual, estará determinado por la fase o tipo de estudio (obligatorio y no negociable)
Phase I: 20%
Phase II: 20%
Phase III: 30%
Phase IV: 30%
Observational study: 30%
Medical Device: 20%</t>
  </si>
  <si>
    <t xml:space="preserve">E OVER-HEAD GENERAL VHIR </t>
  </si>
  <si>
    <t>The OH percentage is displayed automatically and it is not possible to enter the value manually. It will be determined by the phase or type of study (mandatory and non-negotiable)
Phase I: 20%
Phase II: 20%
Phase III: 30%
Phase IV: 30%
Observational study: 30%
Medical Device: 20%</t>
  </si>
  <si>
    <t xml:space="preserve">F : OVER-HEAD GENERAL HOSPITAL </t>
  </si>
  <si>
    <t>El porcentaje de OH se muestra automáticamente y no se admite introducir el valor de manera manual, es un porcentaje fijo independientemente de la fase o tipo de estudio.
Todos los estudios: 8% (obligatorio y no negociable)</t>
  </si>
  <si>
    <t xml:space="preserve">F OVER-HEAD GENERAL HOSPITAL </t>
  </si>
  <si>
    <t>The OH percentage is displayed automatically and it is not possible to enter the value manually, it is a fixed percentage regardless of the phase or type of study.
All studies: 8% (mandatory and non-negotiable)</t>
  </si>
  <si>
    <t>G : COSTES EXTRAORDINARIOS</t>
  </si>
  <si>
    <r>
      <t xml:space="preserve">Este apartado está conformado por tres tipos de costes:
</t>
    </r>
    <r>
      <rPr>
        <b/>
        <sz val="10"/>
        <rFont val="Arial"/>
        <family val="2"/>
      </rPr>
      <t>G.1 "Costes Generales"</t>
    </r>
    <r>
      <rPr>
        <sz val="10"/>
        <rFont val="Arial"/>
        <family val="2"/>
      </rPr>
      <t xml:space="preserve">:
A. Start-Up fee: pago indispensable para compensar las horas de dedicación del equipo investigador en las actividades previas a la activación del estudio. 
B. Conservación del archivo maestro del Ensayo (pago único): Pago obligatorio en los ensayos clíncicos para asumir el gasto del resguardo por 25 años del expediente del estudio que corresponde al Investigador.
D. Close-out fee: pago indispensable para compensar las horas de dedicación del equipo investigador en las actividades de cierre del estudio.
 *A los importes de este apartado no aplica OH.
</t>
    </r>
    <r>
      <rPr>
        <b/>
        <sz val="10"/>
        <rFont val="Arial"/>
        <family val="2"/>
      </rPr>
      <t>G.2</t>
    </r>
    <r>
      <rPr>
        <sz val="10"/>
        <rFont val="Arial"/>
        <family val="2"/>
      </rPr>
      <t xml:space="preserve"> </t>
    </r>
    <r>
      <rPr>
        <b/>
        <sz val="10"/>
        <rFont val="Arial"/>
        <family val="2"/>
      </rPr>
      <t>"Personal de Apoyo"</t>
    </r>
    <r>
      <rPr>
        <sz val="10"/>
        <rFont val="Arial"/>
        <family val="2"/>
      </rPr>
      <t xml:space="preserve">:
Según el total de visitas del apartado B, el modelo calcula automaticamente los costes respectivos a personal de apoyo. Son tarifas no modificables.
Coordinador del ensayo: 3 horas por visita.
Data Entry: 2 horas por visita.
Registro de tickets de reembolso a pacientes en el aplicativo del vendor contratado por el promotors: Tarifa estandar por visita.  
*Los importes de este apartado incluyen el OH aplicable
</t>
    </r>
    <r>
      <rPr>
        <b/>
        <sz val="10"/>
        <rFont val="Arial"/>
        <family val="2"/>
      </rPr>
      <t>G.3 "Servicio subcontratado por el VHIR"</t>
    </r>
    <r>
      <rPr>
        <sz val="10"/>
        <rFont val="Arial"/>
        <family val="2"/>
      </rPr>
      <t>:
Se incluyen las pruebas o servicios que subcontrata el VHIR para la realizacion del estudio, estos costes no pueden estar incluidos en los importes por visita del apartado B "COSTES INTERNOS - VISITAS". Los servicios que se realizan a través de convenios de colaboración entre instituciones que forman parte del Departamento de Salud de la Generalitat de Cataluña (CatSatut) son:
- Institut de Diagnòstic per la Imatge (IDI) (Convenio de Colaboración IDI-VHIR): prestación de servicios de diagnóstico de imagen y de medicina nuclear.
- Banc de Sang i Teixits (BST) (Convenio de Colaboración BST-VHIR): prestación de servicio de inmunología diagnóstica y de desarrollo de terapias avanzadas.
*Los importes de este apartado incluyen el OH aplicable</t>
    </r>
  </si>
  <si>
    <t xml:space="preserve">G EXTRAORDINARY COSTS </t>
  </si>
  <si>
    <r>
      <t xml:space="preserve">This section is made up of three types of costs:
</t>
    </r>
    <r>
      <rPr>
        <b/>
        <sz val="10"/>
        <color theme="1"/>
        <rFont val="Arial"/>
        <family val="2"/>
      </rPr>
      <t xml:space="preserve"> G.1 General Costs:</t>
    </r>
    <r>
      <rPr>
        <sz val="10"/>
        <color theme="1"/>
        <rFont val="Arial"/>
        <family val="2"/>
      </rPr>
      <t xml:space="preserve">
A. Start-Up fee: essential payment to compensate for the hours of dedication of the research team in the activities prior to the activation of the study. 
B. Conservation of the Trial master file (single payment): Mandatory payment in clin</t>
    </r>
    <r>
      <rPr>
        <sz val="10"/>
        <rFont val="Arial"/>
        <family val="2"/>
      </rPr>
      <t>ical trials to cover the cost of safeguarding</t>
    </r>
    <r>
      <rPr>
        <sz val="10"/>
        <color theme="1"/>
        <rFont val="Arial"/>
        <family val="2"/>
      </rPr>
      <t xml:space="preserve"> the study file for 25 years that corresponds to the Researcher.
D. Close-out fee: essential payment to compensate for t</t>
    </r>
    <r>
      <rPr>
        <sz val="10"/>
        <rFont val="Arial"/>
        <family val="2"/>
      </rPr>
      <t>he hours of the research team dedicated to study closure activities.</t>
    </r>
    <r>
      <rPr>
        <sz val="10"/>
        <color theme="1"/>
        <rFont val="Arial"/>
        <family val="2"/>
      </rPr>
      <t xml:space="preserve">
 *OH is not applied to the amounts in this section.
</t>
    </r>
    <r>
      <rPr>
        <b/>
        <sz val="10"/>
        <color theme="1"/>
        <rFont val="Arial"/>
        <family val="2"/>
      </rPr>
      <t xml:space="preserve">G.2 Support Staff: </t>
    </r>
    <r>
      <rPr>
        <sz val="10"/>
        <color theme="1"/>
        <rFont val="Arial"/>
        <family val="2"/>
      </rPr>
      <t xml:space="preserve">
These costs cannot be included in the per-visit amounts in section B "INTERNAL COSTS - VISITS"
According to the total visits in section B, the model automatically calculates the respective costs for support personnel. They are non-modifiable rates.
Trial coordinator: 3 hours per visit.
Data Entry: 2 hours per visit.
Registration of patient reimbursement tickets in the vendor application contracted by the promoters: Standard rate per visit.  
*The amounts in this section include the applicable OH
</t>
    </r>
    <r>
      <rPr>
        <b/>
        <sz val="10"/>
        <color theme="1"/>
        <rFont val="Arial"/>
        <family val="2"/>
      </rPr>
      <t>G.3 Service subcontracted by the VHIR:</t>
    </r>
    <r>
      <rPr>
        <sz val="10"/>
        <color theme="1"/>
        <rFont val="Arial"/>
        <family val="2"/>
      </rPr>
      <t xml:space="preserve">
These costs cannot be included in the amounts per visit in section B "INTERNAL COSTS - VISITS"
Included are the tests or services that the VHIR subcontracts to carry out the study; these costs cannot be included in the amounts per visit in section B "INTERNAL COSTS - VISITS". The services that are carried out through collaboration agreements with institutions that are part of the Department of Health of the Generalitat of Catalonia (CatSatut) are:
- Institut de Diagnòstic per la Imatge (IDI) (IDI-VHIR Collaboration Agreement): provision of imaging diagnostic and nuclear medicine services.
- Banc de Sang i Teixits (BST) (BST-VHIR Collaboration Agreement): provision of diagnostic immunology service and development of advanced therapies.
*The amounts in this section include the applicable OH</t>
    </r>
  </si>
  <si>
    <t xml:space="preserve">H :OVER-HEAD VHIR ( % incluido en G.2 y G.3) </t>
  </si>
  <si>
    <r>
      <t>Se aplica un porcentaje del 10 % sobre el total de</t>
    </r>
    <r>
      <rPr>
        <b/>
        <sz val="10"/>
        <rFont val="Arial"/>
        <family val="2"/>
      </rPr>
      <t xml:space="preserve"> G.2 y G.3 </t>
    </r>
    <r>
      <rPr>
        <sz val="10"/>
        <rFont val="Arial"/>
        <family val="2"/>
      </rPr>
      <t>(obligatorio y no negociable)</t>
    </r>
  </si>
  <si>
    <t>H REDUCED OVER-HEAD VHIR ( % G.2 &amp; G.3 included)</t>
  </si>
  <si>
    <r>
      <t>A percentage of 10% is applied to the total of</t>
    </r>
    <r>
      <rPr>
        <b/>
        <sz val="11"/>
        <color theme="1"/>
        <rFont val="Calibri"/>
        <family val="2"/>
        <scheme val="minor"/>
      </rPr>
      <t xml:space="preserve"> G.2</t>
    </r>
    <r>
      <rPr>
        <sz val="11"/>
        <color theme="1"/>
        <rFont val="Calibri"/>
        <family val="2"/>
        <scheme val="minor"/>
      </rPr>
      <t xml:space="preserve"> </t>
    </r>
    <r>
      <rPr>
        <b/>
        <sz val="11"/>
        <color theme="1"/>
        <rFont val="Calibri"/>
        <family val="2"/>
        <scheme val="minor"/>
      </rPr>
      <t xml:space="preserve">and G.3 </t>
    </r>
    <r>
      <rPr>
        <sz val="11"/>
        <color theme="1"/>
        <rFont val="Calibri"/>
        <family val="2"/>
        <scheme val="minor"/>
      </rPr>
      <t>(mandatory and non-negotiable)</t>
    </r>
  </si>
  <si>
    <t>Descripción de columnas</t>
  </si>
  <si>
    <t>Column descriptions</t>
  </si>
  <si>
    <t>En esta columna se describe el detalle de los procedimientos/visitas susceptibles a facturación, tal y como se describe en el cormograma de visitas del protocolo del estudio.
Esta información es de carácter obligatoria.</t>
  </si>
  <si>
    <t>This column describes the details of the procedures/visits susceptible to billing, as described in the visit schedule of the study protocol.
This information is mandatory.</t>
  </si>
  <si>
    <t>En esta columna se escribe el número 1 para indicar que el coste y pago es por prueba o procedimiento.
Esta información es de carácter obligatoria.</t>
  </si>
  <si>
    <t>In this column the number 1 is written to indicate that the payment is per visit
This information is mandatory.</t>
  </si>
  <si>
    <t>En esta columna se escribe el número 1 para indicar que el pago es por visita.
Esta información es de carácter obligatoria.</t>
  </si>
  <si>
    <t>Deberá incluirse el importe que se facturará por cada una de las visitas/procedimientos.  El dato se debe reflejar de forma numérica con un máximo de 2 decimales y en euros.
El Sistema Internacional de Unidades admite dos separadores decimales: el punto y la coma. Sin embargo, el único separador de decimales aceptado en esta memoria es: la coma (ej.1.000,00€)</t>
  </si>
  <si>
    <r>
      <t>The amount</t>
    </r>
    <r>
      <rPr>
        <sz val="10"/>
        <rFont val="Arial"/>
        <family val="2"/>
      </rPr>
      <t xml:space="preserve"> to be billed for each visit/procedure must be included. The data must be presented </t>
    </r>
    <r>
      <rPr>
        <sz val="10"/>
        <color theme="1"/>
        <rFont val="Arial"/>
        <family val="2"/>
      </rPr>
      <t xml:space="preserve">numerically, in euros, with a maximum of 2 decimal places.
The International System of Units allows two decimal separators: the point and the comma. However, </t>
    </r>
    <r>
      <rPr>
        <b/>
        <sz val="10"/>
        <color theme="1"/>
        <rFont val="Arial"/>
        <family val="2"/>
      </rPr>
      <t>the only decimal separator accepted in this memory is: the comma (example 1.000,00€)</t>
    </r>
  </si>
  <si>
    <r>
      <t xml:space="preserve">A “COSTES INTERNOS – PRUEBAS” 
</t>
    </r>
    <r>
      <rPr>
        <sz val="10"/>
        <rFont val="Arial"/>
        <family val="2"/>
      </rPr>
      <t>No debe indicar ningún valor. Si un procedimiento/prueba es condicional, no se debe completar esta celda, ni este importe sumar al total por paciente.</t>
    </r>
    <r>
      <rPr>
        <b/>
        <sz val="10"/>
        <rFont val="Arial"/>
        <family val="2"/>
      </rPr>
      <t xml:space="preserve">
B “COSTES INTERNOS- VISITAS”
</t>
    </r>
    <r>
      <rPr>
        <sz val="10"/>
        <rFont val="Arial"/>
        <family val="2"/>
      </rPr>
      <t xml:space="preserve">Indicar el importe en esta columna es una condición obligatoria y corresponde a la sumatoria de los pagos de pruebas/procedimientos obligatorios por protocolo (no condicionales), a excepción de los siguientes costes que se indicarán en los apartados correspondientes: Costes de Farmacia (Apartado D); Personal de apoyo (Apartado G.2) y Servicios subcontratados por el VHIR (Apartado G.3).
</t>
    </r>
    <r>
      <rPr>
        <b/>
        <sz val="10"/>
        <rFont val="Arial"/>
        <family val="2"/>
      </rPr>
      <t xml:space="preserve">
C “OTROS COSTES” 
</t>
    </r>
    <r>
      <rPr>
        <sz val="10"/>
        <rFont val="Arial"/>
        <family val="2"/>
      </rPr>
      <t xml:space="preserve">No debe indicar ningún importe. El pago por visitas de seguimiento adicionales, visitas no programadas, contactos telefónicos, fallos de selección, terminación anticipada, evaluaciones y visitas de otros servicios clínicos, Hospitalización día y/o noche,... sólo se pagan en caso de ocurrir o necesitarse. No se debe completar esta celda, ni este importe sumar al total por paciente.
</t>
    </r>
    <r>
      <rPr>
        <b/>
        <sz val="10"/>
        <rFont val="Arial"/>
        <family val="2"/>
      </rPr>
      <t xml:space="preserve">
G “GASTOS EXTRAORDINARIOS”
</t>
    </r>
    <r>
      <rPr>
        <sz val="10"/>
        <rFont val="Arial"/>
        <family val="2"/>
      </rPr>
      <t>G.1  GENERAL: No debe ser modiciado por el Promotor/CRO. Este importe está determinado por la FUNDACIÓN y es de caracter obligatorio para llevar a cabo los ensayos clínicos.
G.2  PERSONAL DE APOYO: No debe ser modiciado por el Promotor/CRO. Se calcula automáticamente según el número de visitas. En caso de requerir modificación, esto será consensuado con el técnico que esté revisando el presupuesto con el Promotor/CRO.
G.3  SERVICIO SUBCONTRATADO POR VHIR: El promotor incluye la prueba y pago que propone, si esta propuesta no cubre los costes del IDI o el BST, el VHIR indicará el importe del pago mínimo aceptado por el servicio que realiza la prueba.</t>
    </r>
  </si>
  <si>
    <r>
      <rPr>
        <b/>
        <sz val="10"/>
        <rFont val="Arial"/>
        <family val="2"/>
      </rPr>
      <t xml:space="preserve">A "INTERNAL COSTS - TESTS"                                                                                                                                                                                                                                                                                                                                                                                                                                                                                    </t>
    </r>
    <r>
      <rPr>
        <sz val="10"/>
        <rFont val="Arial"/>
        <family val="2"/>
      </rPr>
      <t xml:space="preserve"> You should not indicate any value. If a procedure/test is conditional, this cell should not be completed, nor should this amount be added to the total per patient.
</t>
    </r>
    <r>
      <rPr>
        <b/>
        <sz val="10"/>
        <rFont val="Arial"/>
        <family val="2"/>
      </rPr>
      <t>B "INTERNAL COSTS - VISITS"</t>
    </r>
    <r>
      <rPr>
        <sz val="10"/>
        <rFont val="Arial"/>
        <family val="2"/>
      </rPr>
      <t xml:space="preserve">                                                                                                                                                                                                                                                                                                                                                                                                                                                                                     Indicating the amount in this column is a mandatory condition and corresponds to the sum of payments for non-conditional tests/procedures required by protocol, with the exception of the following costs that will be indicated in the corresponding sections: Pharmacy Costs (Section D); Support personnel (Section G.2) and Services subcontracted by the VHIR (Section G.3).
</t>
    </r>
    <r>
      <rPr>
        <b/>
        <sz val="10"/>
        <rFont val="Arial"/>
        <family val="2"/>
      </rPr>
      <t>C "OTHER COSTS"</t>
    </r>
    <r>
      <rPr>
        <sz val="10"/>
        <rFont val="Arial"/>
        <family val="2"/>
      </rPr>
      <t xml:space="preserve">                                                                                                                                                                                                                                                                                                                                                                                                                                                                                                                                 You must not indicate any amount. Payment for additional follow-up visits, unscheduled visits, telephone visits, screening failures, early termination, evaluations and visits for other clinical services, day and/or night hospitalization,... are only paid if they occur or are needed. This cell should not be completed, nor should this amount be added to the total per patient.
</t>
    </r>
    <r>
      <rPr>
        <b/>
        <sz val="10"/>
        <rFont val="Arial"/>
        <family val="2"/>
      </rPr>
      <t>G "EXTRAORDINARY EXPENSES"</t>
    </r>
    <r>
      <rPr>
        <sz val="10"/>
        <rFont val="Arial"/>
        <family val="2"/>
      </rPr>
      <t xml:space="preserve">
G.1 GENERAL: It must not be modified by the Promoter/CRO. This amount is determined by the FOUNDATION and is mandatory to carry out clinical trials.
G.2 SUPPORT STAFF: It must not be modified by the Promoter/CRO. It is automatically calculated based on the number of visits. If modification is required, this will be agreed upon with the technician who is reviewing the budget with the Promoter/CRO.
G.3 SERVICE SUBCONTRACTED BY VHIR: The promoter includes the test and payment that it proposes, if this proposal does not cover the costs of the IDI or the BST, the VHIR will indicate the amount of the minimum payment accepted by the service that performs the test.</t>
    </r>
  </si>
  <si>
    <t>HOJA: Medicación</t>
  </si>
  <si>
    <t xml:space="preserve">SHEET: Medicinal products </t>
  </si>
  <si>
    <t>Este dato es de carácter obligatorio.</t>
  </si>
  <si>
    <t>This information is mandatory.</t>
  </si>
  <si>
    <t>Este dato es de carácter obligatorio. La Fundación por norma general no acepta reembolso de medicamentos.</t>
  </si>
  <si>
    <t>This information is mandatory. The Foundation generally does not accept reimbursement for medications.</t>
  </si>
  <si>
    <t>Indispensable (si aplica).</t>
  </si>
  <si>
    <t>Essential (if applicable).</t>
  </si>
  <si>
    <t>Opcional.</t>
  </si>
  <si>
    <t>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</si>
</sst>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0\ &quot;€&quot;_-;\-* #,##0.000\ &quot;€&quot;_-;_-* &quot;-&quot;??\ &quot;€&quot;_-;_-@_-"/>
  </numFmts>
  <fonts count="52" x14ac:knownFonts="1">
    <font>
      <sz val="11"/>
      <color theme="1"/>
      <name val="Calibri"/>
      <family val="2"/>
      <scheme val="minor"/>
    </font>
    <font>
      <sz val="11"/>
      <color theme="1"/>
      <name val="Calibri"/>
      <family val="2"/>
      <scheme val="minor"/>
    </font>
    <font>
      <b/>
      <sz val="10"/>
      <name val="Arial"/>
      <family val="2"/>
    </font>
    <font>
      <sz val="12"/>
      <name val="Arial"/>
      <family val="2"/>
    </font>
    <font>
      <sz val="14"/>
      <name val="Arial"/>
      <family val="2"/>
    </font>
    <font>
      <sz val="10"/>
      <name val="Arial"/>
      <family val="2"/>
    </font>
    <font>
      <sz val="10"/>
      <name val="Arial"/>
      <family val="2"/>
    </font>
    <font>
      <b/>
      <sz val="11"/>
      <color theme="1"/>
      <name val="Calibri"/>
      <family val="2"/>
      <scheme val="minor"/>
    </font>
    <font>
      <sz val="11"/>
      <name val="Calibri"/>
      <family val="2"/>
      <scheme val="minor"/>
    </font>
    <font>
      <b/>
      <sz val="11"/>
      <name val="Calibri"/>
      <family val="2"/>
      <scheme val="minor"/>
    </font>
    <font>
      <sz val="10"/>
      <color theme="0"/>
      <name val="Arial"/>
      <family val="2"/>
    </font>
    <font>
      <i/>
      <sz val="9"/>
      <name val="Arial"/>
      <family val="2"/>
    </font>
    <font>
      <b/>
      <sz val="11"/>
      <color rgb="FF0000FF"/>
      <name val="Calibri"/>
      <family val="2"/>
      <scheme val="minor"/>
    </font>
    <font>
      <b/>
      <sz val="11"/>
      <color indexed="12"/>
      <name val="Calibri"/>
      <family val="2"/>
      <scheme val="minor"/>
    </font>
    <font>
      <i/>
      <sz val="11"/>
      <name val="Calibri"/>
      <family val="2"/>
      <scheme val="minor"/>
    </font>
    <font>
      <b/>
      <sz val="11"/>
      <color rgb="FF000000"/>
      <name val="Calibri"/>
      <family val="2"/>
      <scheme val="minor"/>
    </font>
    <font>
      <sz val="14"/>
      <name val="Calibri"/>
      <family val="2"/>
      <scheme val="minor"/>
    </font>
    <font>
      <b/>
      <sz val="11"/>
      <name val="Arial"/>
      <family val="2"/>
    </font>
    <font>
      <sz val="8"/>
      <name val="Arial"/>
      <family val="2"/>
    </font>
    <font>
      <i/>
      <sz val="10"/>
      <name val="Calibri"/>
      <family val="2"/>
      <scheme val="minor"/>
    </font>
    <font>
      <sz val="10"/>
      <color theme="1"/>
      <name val="Calibri"/>
      <family val="2"/>
      <scheme val="minor"/>
    </font>
    <font>
      <b/>
      <sz val="10"/>
      <name val="Calibri"/>
      <family val="2"/>
      <scheme val="minor"/>
    </font>
    <font>
      <sz val="10"/>
      <name val="Calibri"/>
      <family val="2"/>
      <scheme val="minor"/>
    </font>
    <font>
      <i/>
      <sz val="10"/>
      <name val="Arial"/>
      <family val="2"/>
    </font>
    <font>
      <sz val="11"/>
      <color rgb="FFFF0000"/>
      <name val="Calibri"/>
      <family val="2"/>
      <scheme val="minor"/>
    </font>
    <font>
      <sz val="7"/>
      <name val="Arial"/>
      <family val="2"/>
    </font>
    <font>
      <b/>
      <u/>
      <sz val="11"/>
      <name val="Calibri"/>
      <family val="2"/>
      <scheme val="minor"/>
    </font>
    <font>
      <b/>
      <i/>
      <sz val="11"/>
      <name val="Calibri"/>
      <family val="2"/>
      <scheme val="minor"/>
    </font>
    <font>
      <b/>
      <sz val="10"/>
      <color rgb="FF222222"/>
      <name val="Arial"/>
      <family val="2"/>
    </font>
    <font>
      <sz val="10"/>
      <color rgb="FF222222"/>
      <name val="Arial"/>
      <family val="2"/>
    </font>
    <font>
      <b/>
      <sz val="11"/>
      <color rgb="FF222222"/>
      <name val="Arial"/>
      <family val="2"/>
    </font>
    <font>
      <b/>
      <u val="double"/>
      <sz val="11"/>
      <name val="Calibri"/>
      <family val="2"/>
      <scheme val="minor"/>
    </font>
    <font>
      <sz val="9"/>
      <name val="Calibri"/>
      <family val="2"/>
      <scheme val="minor"/>
    </font>
    <font>
      <b/>
      <i/>
      <sz val="10"/>
      <name val="Calibri"/>
      <family val="2"/>
      <scheme val="minor"/>
    </font>
    <font>
      <i/>
      <sz val="11"/>
      <color rgb="FFFF0000"/>
      <name val="Calibri"/>
      <family val="2"/>
      <scheme val="minor"/>
    </font>
    <font>
      <i/>
      <sz val="10"/>
      <color rgb="FFFF0000"/>
      <name val="Arial"/>
      <family val="2"/>
    </font>
    <font>
      <b/>
      <sz val="10"/>
      <color rgb="FFFF0000"/>
      <name val="Arial"/>
      <family val="2"/>
    </font>
    <font>
      <sz val="10"/>
      <color rgb="FFFF0000"/>
      <name val="Arial"/>
      <family val="2"/>
    </font>
    <font>
      <sz val="9"/>
      <name val="Arial"/>
      <family val="2"/>
    </font>
    <font>
      <sz val="10"/>
      <color theme="1"/>
      <name val="Arial"/>
      <family val="2"/>
    </font>
    <font>
      <sz val="11"/>
      <color theme="1"/>
      <name val="Arial"/>
      <family val="2"/>
    </font>
    <font>
      <b/>
      <sz val="12"/>
      <name val="Calibri"/>
      <family val="2"/>
      <scheme val="minor"/>
    </font>
    <font>
      <sz val="12"/>
      <color theme="1"/>
      <name val="Calibri"/>
      <family val="2"/>
      <scheme val="minor"/>
    </font>
    <font>
      <b/>
      <sz val="12"/>
      <color theme="1"/>
      <name val="Calibri"/>
      <family val="2"/>
      <scheme val="minor"/>
    </font>
    <font>
      <sz val="12"/>
      <color theme="1"/>
      <name val="Verdana"/>
      <family val="2"/>
    </font>
    <font>
      <b/>
      <sz val="12"/>
      <name val="Arial"/>
      <family val="2"/>
    </font>
    <font>
      <b/>
      <sz val="10"/>
      <color theme="1"/>
      <name val="Arial"/>
      <family val="2"/>
    </font>
    <font>
      <b/>
      <sz val="10"/>
      <color rgb="FF0000FF"/>
      <name val="Arial"/>
      <family val="2"/>
    </font>
    <font>
      <b/>
      <sz val="10"/>
      <name val="Verdana"/>
      <family val="2"/>
    </font>
    <font>
      <sz val="10"/>
      <color theme="1"/>
      <name val="Verdana"/>
      <family val="2"/>
    </font>
    <font>
      <u/>
      <sz val="10"/>
      <name val="Arial"/>
      <family val="2"/>
    </font>
    <font>
      <strike/>
      <sz val="10"/>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7">
    <xf numFmtId="0" fontId="0" fillId="0" borderId="0"/>
    <xf numFmtId="9" fontId="1"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0" fontId="5" fillId="4" borderId="0"/>
    <xf numFmtId="0" fontId="5" fillId="0" borderId="0"/>
    <xf numFmtId="0" fontId="5" fillId="4" borderId="0"/>
  </cellStyleXfs>
  <cellXfs count="490">
    <xf numFmtId="0" fontId="0" fillId="0" borderId="0" xfId="0"/>
    <xf numFmtId="0" fontId="2" fillId="0" borderId="0" xfId="0" applyFont="1" applyAlignment="1" applyProtection="1">
      <alignment horizontal="center"/>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8" fillId="0" borderId="7" xfId="0" applyFont="1" applyBorder="1"/>
    <xf numFmtId="0" fontId="20" fillId="0" borderId="0" xfId="0" applyFont="1"/>
    <xf numFmtId="0" fontId="21" fillId="0" borderId="0" xfId="0" applyFont="1" applyAlignment="1">
      <alignment horizontal="center"/>
    </xf>
    <xf numFmtId="0" fontId="22" fillId="0" borderId="0" xfId="0" applyFont="1" applyAlignment="1">
      <alignment horizontal="center" vertical="center"/>
    </xf>
    <xf numFmtId="0" fontId="20" fillId="0" borderId="0" xfId="0" applyFont="1" applyAlignment="1">
      <alignment horizontal="right"/>
    </xf>
    <xf numFmtId="0" fontId="0" fillId="0" borderId="12" xfId="0" applyBorder="1" applyProtection="1">
      <protection locked="0"/>
    </xf>
    <xf numFmtId="0" fontId="0" fillId="0" borderId="14" xfId="0" applyBorder="1" applyProtection="1">
      <protection locked="0"/>
    </xf>
    <xf numFmtId="0" fontId="24" fillId="0" borderId="0" xfId="0" applyFont="1" applyProtection="1">
      <protection locked="0"/>
    </xf>
    <xf numFmtId="0" fontId="24" fillId="0" borderId="0" xfId="0" applyFont="1" applyAlignment="1" applyProtection="1">
      <alignment wrapText="1"/>
      <protection locked="0"/>
    </xf>
    <xf numFmtId="44" fontId="0" fillId="0" borderId="7" xfId="2" applyFont="1" applyBorder="1" applyProtection="1">
      <protection locked="0"/>
    </xf>
    <xf numFmtId="0" fontId="0" fillId="0" borderId="13" xfId="0" applyBorder="1" applyProtection="1">
      <protection locked="0"/>
    </xf>
    <xf numFmtId="0" fontId="0" fillId="0" borderId="11" xfId="0" applyBorder="1" applyProtection="1">
      <protection locked="0"/>
    </xf>
    <xf numFmtId="0" fontId="0" fillId="0" borderId="6" xfId="0" applyBorder="1" applyProtection="1">
      <protection locked="0"/>
    </xf>
    <xf numFmtId="0" fontId="0" fillId="0" borderId="5" xfId="0" applyBorder="1" applyProtection="1">
      <protection locked="0"/>
    </xf>
    <xf numFmtId="0" fontId="0" fillId="0" borderId="4" xfId="0" applyBorder="1" applyProtection="1">
      <protection locked="0"/>
    </xf>
    <xf numFmtId="0" fontId="29" fillId="0" borderId="0" xfId="0" applyFont="1" applyAlignment="1">
      <alignment horizontal="justify"/>
    </xf>
    <xf numFmtId="0" fontId="30" fillId="0" borderId="0" xfId="0" applyFont="1"/>
    <xf numFmtId="0" fontId="0" fillId="0" borderId="0" xfId="0" applyAlignment="1">
      <alignment horizontal="right"/>
    </xf>
    <xf numFmtId="0" fontId="4" fillId="0" borderId="0" xfId="0" applyFont="1" applyAlignment="1">
      <alignment horizontal="center" vertical="center"/>
    </xf>
    <xf numFmtId="0" fontId="2" fillId="0" borderId="0" xfId="0" applyFont="1" applyAlignment="1">
      <alignment horizontal="center"/>
    </xf>
    <xf numFmtId="44" fontId="0" fillId="0" borderId="0" xfId="0" applyNumberFormat="1" applyProtection="1">
      <protection locked="0"/>
    </xf>
    <xf numFmtId="44" fontId="20" fillId="0" borderId="58" xfId="3" applyFont="1" applyFill="1" applyBorder="1" applyProtection="1">
      <protection locked="0"/>
    </xf>
    <xf numFmtId="44" fontId="20" fillId="0" borderId="28" xfId="3" applyFont="1" applyFill="1" applyBorder="1" applyProtection="1">
      <protection locked="0"/>
    </xf>
    <xf numFmtId="0" fontId="0" fillId="0" borderId="19" xfId="0" applyBorder="1" applyProtection="1">
      <protection locked="0"/>
    </xf>
    <xf numFmtId="0" fontId="8" fillId="0" borderId="0" xfId="0" applyFont="1" applyProtection="1">
      <protection locked="0"/>
    </xf>
    <xf numFmtId="0" fontId="23" fillId="0" borderId="18" xfId="0" applyFont="1" applyBorder="1" applyProtection="1">
      <protection locked="0"/>
    </xf>
    <xf numFmtId="0" fontId="23" fillId="0" borderId="18" xfId="0" applyFont="1" applyBorder="1" applyAlignment="1" applyProtection="1">
      <alignment vertical="center" wrapText="1"/>
      <protection locked="0"/>
    </xf>
    <xf numFmtId="0" fontId="23" fillId="0" borderId="43" xfId="0" applyFont="1" applyBorder="1" applyProtection="1">
      <protection locked="0"/>
    </xf>
    <xf numFmtId="0" fontId="23" fillId="0" borderId="44" xfId="0" applyFont="1" applyBorder="1" applyProtection="1">
      <protection locked="0"/>
    </xf>
    <xf numFmtId="0" fontId="23" fillId="0" borderId="19"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14" fillId="0" borderId="15" xfId="0" applyFont="1" applyBorder="1" applyProtection="1">
      <protection locked="0"/>
    </xf>
    <xf numFmtId="0" fontId="14" fillId="0" borderId="16" xfId="0" applyFont="1" applyBorder="1" applyProtection="1">
      <protection locked="0"/>
    </xf>
    <xf numFmtId="0" fontId="14" fillId="0" borderId="40" xfId="0" applyFont="1" applyBorder="1" applyProtection="1">
      <protection locked="0"/>
    </xf>
    <xf numFmtId="0" fontId="0" fillId="0" borderId="50" xfId="0" applyBorder="1" applyProtection="1">
      <protection locked="0"/>
    </xf>
    <xf numFmtId="44" fontId="0" fillId="0" borderId="51" xfId="3" applyFont="1" applyFill="1" applyBorder="1" applyProtection="1">
      <protection locked="0"/>
    </xf>
    <xf numFmtId="44" fontId="20" fillId="0" borderId="37" xfId="3" applyFont="1" applyBorder="1" applyProtection="1">
      <protection locked="0"/>
    </xf>
    <xf numFmtId="0" fontId="14" fillId="0" borderId="18" xfId="0" applyFont="1" applyBorder="1" applyProtection="1">
      <protection locked="0"/>
    </xf>
    <xf numFmtId="0" fontId="14" fillId="0" borderId="19" xfId="0" applyFont="1" applyBorder="1" applyProtection="1">
      <protection locked="0"/>
    </xf>
    <xf numFmtId="0" fontId="14" fillId="0" borderId="20" xfId="0" applyFont="1" applyBorder="1" applyProtection="1">
      <protection locked="0"/>
    </xf>
    <xf numFmtId="0" fontId="0" fillId="0" borderId="34" xfId="0" applyBorder="1" applyProtection="1">
      <protection locked="0"/>
    </xf>
    <xf numFmtId="44" fontId="0" fillId="0" borderId="35" xfId="3" applyFont="1" applyFill="1" applyBorder="1" applyProtection="1">
      <protection locked="0"/>
    </xf>
    <xf numFmtId="44" fontId="20" fillId="0" borderId="27" xfId="3" applyFont="1" applyBorder="1" applyProtection="1">
      <protection locked="0"/>
    </xf>
    <xf numFmtId="0" fontId="14" fillId="0" borderId="31" xfId="0" applyFont="1" applyBorder="1" applyProtection="1">
      <protection locked="0"/>
    </xf>
    <xf numFmtId="0" fontId="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protection locked="0"/>
    </xf>
    <xf numFmtId="0" fontId="25" fillId="0" borderId="0" xfId="0" applyFont="1" applyAlignment="1" applyProtection="1">
      <alignment horizontal="left" vertical="top"/>
      <protection locked="0"/>
    </xf>
    <xf numFmtId="0" fontId="9" fillId="2" borderId="1" xfId="0" applyFont="1" applyFill="1" applyBorder="1" applyProtection="1">
      <protection locked="0"/>
    </xf>
    <xf numFmtId="0" fontId="9" fillId="2" borderId="3" xfId="0" applyFont="1" applyFill="1" applyBorder="1" applyAlignment="1" applyProtection="1">
      <alignment horizontal="center"/>
      <protection locked="0"/>
    </xf>
    <xf numFmtId="0" fontId="0" fillId="0" borderId="0" xfId="0" applyAlignment="1" applyProtection="1">
      <alignment horizontal="right"/>
      <protection locked="0"/>
    </xf>
    <xf numFmtId="0" fontId="24" fillId="0" borderId="0" xfId="0" applyFont="1" applyAlignment="1" applyProtection="1">
      <alignment horizontal="left"/>
      <protection locked="0"/>
    </xf>
    <xf numFmtId="0" fontId="0" fillId="0" borderId="0" xfId="0" applyAlignment="1" applyProtection="1">
      <alignment horizontal="left"/>
      <protection locked="0"/>
    </xf>
    <xf numFmtId="0" fontId="2" fillId="2" borderId="1" xfId="0" applyFont="1" applyFill="1" applyBorder="1" applyAlignment="1" applyProtection="1">
      <alignment horizontal="center"/>
      <protection locked="0"/>
    </xf>
    <xf numFmtId="0" fontId="9" fillId="2" borderId="2" xfId="0" applyFont="1" applyFill="1" applyBorder="1" applyProtection="1">
      <protection locked="0"/>
    </xf>
    <xf numFmtId="0" fontId="9" fillId="2" borderId="3" xfId="0" applyFont="1" applyFill="1" applyBorder="1" applyProtection="1">
      <protection locked="0"/>
    </xf>
    <xf numFmtId="0" fontId="9" fillId="0" borderId="14" xfId="0" applyFont="1" applyBorder="1" applyAlignment="1" applyProtection="1">
      <alignment horizontal="center"/>
      <protection locked="0"/>
    </xf>
    <xf numFmtId="0" fontId="9" fillId="3" borderId="41" xfId="0" applyFont="1" applyFill="1" applyBorder="1" applyAlignment="1" applyProtection="1">
      <alignment horizontal="left"/>
      <protection locked="0"/>
    </xf>
    <xf numFmtId="0" fontId="9" fillId="3" borderId="43" xfId="0" applyFont="1" applyFill="1" applyBorder="1" applyAlignment="1" applyProtection="1">
      <alignment horizontal="left"/>
      <protection locked="0"/>
    </xf>
    <xf numFmtId="0" fontId="9" fillId="3" borderId="44" xfId="0" applyFont="1" applyFill="1" applyBorder="1" applyAlignment="1" applyProtection="1">
      <alignment horizontal="left"/>
      <protection locked="0"/>
    </xf>
    <xf numFmtId="0" fontId="9" fillId="3" borderId="41" xfId="0" applyFont="1" applyFill="1" applyBorder="1" applyAlignment="1" applyProtection="1">
      <alignment horizontal="center"/>
      <protection locked="0"/>
    </xf>
    <xf numFmtId="0" fontId="9" fillId="3" borderId="43" xfId="0" applyFont="1" applyFill="1" applyBorder="1" applyAlignment="1" applyProtection="1">
      <alignment horizontal="center"/>
      <protection locked="0"/>
    </xf>
    <xf numFmtId="0" fontId="9" fillId="3" borderId="44" xfId="0" applyFont="1" applyFill="1" applyBorder="1" applyAlignment="1" applyProtection="1">
      <alignment horizontal="center"/>
      <protection locked="0"/>
    </xf>
    <xf numFmtId="44" fontId="20" fillId="0" borderId="37" xfId="2" applyFont="1" applyBorder="1" applyProtection="1">
      <protection locked="0"/>
    </xf>
    <xf numFmtId="44" fontId="20" fillId="0" borderId="27" xfId="2" applyFont="1" applyBorder="1" applyProtection="1">
      <protection locked="0"/>
    </xf>
    <xf numFmtId="0" fontId="23" fillId="0" borderId="31" xfId="0" applyFont="1" applyBorder="1" applyAlignment="1" applyProtection="1">
      <alignment horizontal="left" wrapText="1"/>
      <protection locked="0"/>
    </xf>
    <xf numFmtId="0" fontId="23" fillId="0" borderId="32" xfId="0" applyFont="1" applyBorder="1" applyAlignment="1" applyProtection="1">
      <alignment horizontal="left" wrapText="1"/>
      <protection locked="0"/>
    </xf>
    <xf numFmtId="0" fontId="23" fillId="0" borderId="33" xfId="0" applyFont="1" applyBorder="1" applyAlignment="1" applyProtection="1">
      <alignment horizontal="left" wrapText="1"/>
      <protection locked="0"/>
    </xf>
    <xf numFmtId="0" fontId="9" fillId="3" borderId="18" xfId="0" applyFont="1" applyFill="1" applyBorder="1" applyAlignment="1" applyProtection="1">
      <alignment horizontal="left"/>
      <protection locked="0"/>
    </xf>
    <xf numFmtId="0" fontId="23" fillId="3" borderId="19" xfId="0" applyFont="1" applyFill="1" applyBorder="1" applyAlignment="1" applyProtection="1">
      <alignment horizontal="left" wrapText="1"/>
      <protection locked="0"/>
    </xf>
    <xf numFmtId="0" fontId="23" fillId="3" borderId="20" xfId="0" applyFont="1" applyFill="1" applyBorder="1" applyAlignment="1" applyProtection="1">
      <alignment horizontal="left" wrapText="1"/>
      <protection locked="0"/>
    </xf>
    <xf numFmtId="0" fontId="0" fillId="3" borderId="21" xfId="0" applyFill="1" applyBorder="1" applyProtection="1">
      <protection locked="0"/>
    </xf>
    <xf numFmtId="44" fontId="0" fillId="3" borderId="17" xfId="3" applyFont="1" applyFill="1" applyBorder="1" applyProtection="1">
      <protection locked="0"/>
    </xf>
    <xf numFmtId="44" fontId="20" fillId="3" borderId="38" xfId="2" applyFont="1" applyFill="1" applyBorder="1" applyProtection="1">
      <protection locked="0"/>
    </xf>
    <xf numFmtId="0" fontId="23" fillId="0" borderId="42" xfId="0" applyFont="1" applyBorder="1" applyAlignment="1" applyProtection="1">
      <alignment wrapText="1"/>
      <protection locked="0"/>
    </xf>
    <xf numFmtId="0" fontId="23" fillId="0" borderId="45" xfId="0" applyFont="1" applyBorder="1" applyAlignment="1" applyProtection="1">
      <alignment wrapText="1"/>
      <protection locked="0"/>
    </xf>
    <xf numFmtId="0" fontId="23" fillId="0" borderId="46" xfId="0" applyFont="1" applyBorder="1" applyAlignment="1" applyProtection="1">
      <alignment wrapText="1"/>
      <protection locked="0"/>
    </xf>
    <xf numFmtId="0" fontId="0" fillId="0" borderId="47" xfId="0" applyBorder="1" applyProtection="1">
      <protection locked="0"/>
    </xf>
    <xf numFmtId="44" fontId="0" fillId="0" borderId="48" xfId="3" applyFont="1" applyFill="1" applyBorder="1" applyProtection="1">
      <protection locked="0"/>
    </xf>
    <xf numFmtId="44" fontId="20" fillId="0" borderId="49" xfId="2" applyFont="1" applyBorder="1" applyProtection="1">
      <protection locked="0"/>
    </xf>
    <xf numFmtId="0" fontId="9" fillId="0" borderId="0" xfId="0" applyFont="1" applyProtection="1">
      <protection locked="0"/>
    </xf>
    <xf numFmtId="0" fontId="9" fillId="0" borderId="22" xfId="0" applyFont="1" applyBorder="1" applyAlignment="1" applyProtection="1">
      <alignment horizontal="center"/>
      <protection locked="0"/>
    </xf>
    <xf numFmtId="0" fontId="9" fillId="0" borderId="55" xfId="0" applyFont="1" applyBorder="1" applyAlignment="1" applyProtection="1">
      <alignment horizontal="center"/>
      <protection locked="0"/>
    </xf>
    <xf numFmtId="0" fontId="23" fillId="0" borderId="19" xfId="0" applyFont="1" applyBorder="1" applyProtection="1">
      <protection locked="0"/>
    </xf>
    <xf numFmtId="0" fontId="23" fillId="0" borderId="20" xfId="0" applyFont="1" applyBorder="1" applyProtection="1">
      <protection locked="0"/>
    </xf>
    <xf numFmtId="0" fontId="8" fillId="0" borderId="21" xfId="0" applyFont="1" applyBorder="1" applyProtection="1">
      <protection locked="0"/>
    </xf>
    <xf numFmtId="44" fontId="8" fillId="0" borderId="28" xfId="0" applyNumberFormat="1" applyFont="1" applyBorder="1" applyProtection="1">
      <protection locked="0"/>
    </xf>
    <xf numFmtId="44" fontId="0" fillId="0" borderId="26" xfId="2" applyFont="1" applyBorder="1" applyProtection="1">
      <protection locked="0"/>
    </xf>
    <xf numFmtId="44" fontId="0" fillId="0" borderId="38" xfId="2" applyFont="1" applyBorder="1" applyProtection="1">
      <protection locked="0"/>
    </xf>
    <xf numFmtId="1" fontId="13" fillId="0" borderId="1" xfId="0" applyNumberFormat="1" applyFont="1" applyBorder="1" applyProtection="1">
      <protection locked="0"/>
    </xf>
    <xf numFmtId="44" fontId="13" fillId="0" borderId="2" xfId="0" applyNumberFormat="1" applyFont="1" applyBorder="1" applyProtection="1">
      <protection locked="0"/>
    </xf>
    <xf numFmtId="44" fontId="13" fillId="0" borderId="3" xfId="0" applyNumberFormat="1" applyFont="1" applyBorder="1" applyProtection="1">
      <protection locked="0"/>
    </xf>
    <xf numFmtId="0" fontId="7"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44" fontId="13" fillId="0" borderId="2" xfId="0" applyNumberFormat="1" applyFont="1" applyBorder="1" applyAlignment="1" applyProtection="1">
      <alignment horizontal="center"/>
      <protection locked="0"/>
    </xf>
    <xf numFmtId="0" fontId="9" fillId="0" borderId="2" xfId="0" applyFont="1" applyBorder="1" applyAlignment="1" applyProtection="1">
      <alignment horizontal="left"/>
      <protection locked="0"/>
    </xf>
    <xf numFmtId="0" fontId="9" fillId="0" borderId="2" xfId="0" applyFont="1" applyBorder="1" applyProtection="1">
      <protection locked="0"/>
    </xf>
    <xf numFmtId="0" fontId="27" fillId="0" borderId="4"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0" fillId="0" borderId="21" xfId="0" applyBorder="1" applyProtection="1">
      <protection locked="0"/>
    </xf>
    <xf numFmtId="44" fontId="20" fillId="0" borderId="17" xfId="2" applyFont="1" applyBorder="1" applyProtection="1">
      <protection locked="0"/>
    </xf>
    <xf numFmtId="44" fontId="20" fillId="0" borderId="38" xfId="2" applyFont="1" applyBorder="1" applyProtection="1">
      <protection locked="0"/>
    </xf>
    <xf numFmtId="0" fontId="14" fillId="0" borderId="18" xfId="0" applyFont="1" applyBorder="1" applyAlignment="1" applyProtection="1">
      <alignment horizontal="left" vertical="center" indent="4"/>
      <protection locked="0"/>
    </xf>
    <xf numFmtId="0" fontId="14" fillId="0" borderId="19" xfId="0" applyFont="1" applyBorder="1" applyAlignment="1" applyProtection="1">
      <alignment vertical="center"/>
      <protection locked="0"/>
    </xf>
    <xf numFmtId="0" fontId="14" fillId="0" borderId="20" xfId="0" applyFont="1" applyBorder="1" applyAlignment="1" applyProtection="1">
      <alignment vertical="center"/>
      <protection locked="0"/>
    </xf>
    <xf numFmtId="0" fontId="27" fillId="0" borderId="18"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40" xfId="0" applyFont="1" applyBorder="1" applyAlignment="1" applyProtection="1">
      <alignment horizontal="left" vertical="center" wrapText="1"/>
      <protection locked="0"/>
    </xf>
    <xf numFmtId="0" fontId="0" fillId="0" borderId="53" xfId="0" applyBorder="1" applyProtection="1">
      <protection locked="0"/>
    </xf>
    <xf numFmtId="44" fontId="20" fillId="0" borderId="36" xfId="2" applyFont="1" applyBorder="1" applyProtection="1">
      <protection locked="0"/>
    </xf>
    <xf numFmtId="44" fontId="20" fillId="0" borderId="39" xfId="2" applyFont="1" applyBorder="1" applyProtection="1">
      <protection locked="0"/>
    </xf>
    <xf numFmtId="0" fontId="14" fillId="0" borderId="18" xfId="0" applyFont="1" applyBorder="1" applyAlignment="1" applyProtection="1">
      <alignment horizontal="left" vertical="center" wrapText="1" indent="4"/>
      <protection locked="0"/>
    </xf>
    <xf numFmtId="0" fontId="14" fillId="0" borderId="19"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indent="4"/>
      <protection locked="0"/>
    </xf>
    <xf numFmtId="0" fontId="14" fillId="0" borderId="0" xfId="0" applyFont="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18" xfId="0" applyFont="1" applyBorder="1" applyAlignment="1" applyProtection="1">
      <alignment vertical="center" wrapText="1"/>
      <protection locked="0"/>
    </xf>
    <xf numFmtId="0" fontId="14" fillId="0" borderId="19" xfId="0" applyFont="1" applyBorder="1" applyAlignment="1" applyProtection="1">
      <alignment vertical="center" wrapText="1"/>
      <protection locked="0"/>
    </xf>
    <xf numFmtId="0" fontId="14" fillId="0" borderId="20" xfId="0" applyFont="1" applyBorder="1" applyAlignment="1" applyProtection="1">
      <alignment vertical="center" wrapText="1"/>
      <protection locked="0"/>
    </xf>
    <xf numFmtId="0" fontId="19" fillId="0" borderId="42" xfId="0" applyFont="1" applyBorder="1" applyProtection="1">
      <protection locked="0"/>
    </xf>
    <xf numFmtId="0" fontId="19" fillId="0" borderId="45" xfId="0" applyFont="1" applyBorder="1" applyProtection="1">
      <protection locked="0"/>
    </xf>
    <xf numFmtId="0" fontId="19" fillId="0" borderId="46" xfId="0" applyFont="1" applyBorder="1" applyProtection="1">
      <protection locked="0"/>
    </xf>
    <xf numFmtId="0" fontId="0" fillId="0" borderId="54" xfId="0" applyBorder="1" applyProtection="1">
      <protection locked="0"/>
    </xf>
    <xf numFmtId="44" fontId="20" fillId="0" borderId="48" xfId="2" applyFont="1" applyBorder="1" applyProtection="1">
      <protection locked="0"/>
    </xf>
    <xf numFmtId="0" fontId="0" fillId="0" borderId="11" xfId="0" applyBorder="1" applyAlignment="1" applyProtection="1">
      <alignment horizontal="left" vertical="center"/>
      <protection locked="0"/>
    </xf>
    <xf numFmtId="0" fontId="25" fillId="0" borderId="0" xfId="0" applyFont="1" applyAlignment="1" applyProtection="1">
      <alignment horizontal="left"/>
      <protection locked="0"/>
    </xf>
    <xf numFmtId="44" fontId="13" fillId="0" borderId="11" xfId="0" applyNumberFormat="1" applyFont="1" applyBorder="1" applyAlignment="1" applyProtection="1">
      <alignment horizontal="center"/>
      <protection locked="0"/>
    </xf>
    <xf numFmtId="0" fontId="9" fillId="2" borderId="2" xfId="0" applyFont="1" applyFill="1" applyBorder="1" applyAlignment="1" applyProtection="1">
      <alignment horizontal="left" vertical="center"/>
      <protection locked="0"/>
    </xf>
    <xf numFmtId="0" fontId="9" fillId="5" borderId="2"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2" fillId="0" borderId="5" xfId="0" applyFont="1" applyBorder="1" applyAlignment="1" applyProtection="1">
      <alignment horizontal="center"/>
      <protection locked="0"/>
    </xf>
    <xf numFmtId="0" fontId="9" fillId="0" borderId="2" xfId="0" applyFont="1" applyBorder="1" applyAlignment="1" applyProtection="1">
      <alignment horizontal="right"/>
      <protection locked="0"/>
    </xf>
    <xf numFmtId="0" fontId="9" fillId="0" borderId="2" xfId="0" applyFont="1" applyBorder="1" applyAlignment="1" applyProtection="1">
      <alignment horizontal="left" vertical="center"/>
      <protection locked="0"/>
    </xf>
    <xf numFmtId="0" fontId="9" fillId="0" borderId="2" xfId="0" applyFont="1" applyBorder="1" applyAlignment="1" applyProtection="1">
      <alignment horizontal="center"/>
      <protection locked="0"/>
    </xf>
    <xf numFmtId="0" fontId="14" fillId="0" borderId="19" xfId="0" applyFont="1" applyBorder="1" applyAlignment="1" applyProtection="1">
      <alignment horizontal="left"/>
      <protection locked="0"/>
    </xf>
    <xf numFmtId="0" fontId="0" fillId="0" borderId="0" xfId="0" applyAlignment="1" applyProtection="1">
      <alignment horizontal="left" vertical="center"/>
      <protection locked="0"/>
    </xf>
    <xf numFmtId="9" fontId="9" fillId="0" borderId="0" xfId="0" applyNumberFormat="1" applyFont="1" applyAlignment="1" applyProtection="1">
      <alignment horizontal="right"/>
      <protection locked="0"/>
    </xf>
    <xf numFmtId="44" fontId="13" fillId="0" borderId="1" xfId="0" applyNumberFormat="1" applyFont="1" applyBorder="1" applyProtection="1">
      <protection locked="0"/>
    </xf>
    <xf numFmtId="44" fontId="13" fillId="0" borderId="14" xfId="0" applyNumberFormat="1" applyFont="1" applyBorder="1" applyProtection="1">
      <protection locked="0"/>
    </xf>
    <xf numFmtId="44" fontId="0" fillId="0" borderId="0" xfId="0" applyNumberFormat="1" applyAlignment="1" applyProtection="1">
      <alignment horizontal="center"/>
      <protection locked="0"/>
    </xf>
    <xf numFmtId="1" fontId="8" fillId="0" borderId="25" xfId="0" applyNumberFormat="1" applyFont="1" applyBorder="1" applyProtection="1">
      <protection locked="0"/>
    </xf>
    <xf numFmtId="44" fontId="0" fillId="0" borderId="18" xfId="3" applyFont="1" applyBorder="1" applyAlignment="1" applyProtection="1">
      <alignment horizontal="right"/>
      <protection locked="0"/>
    </xf>
    <xf numFmtId="0" fontId="8" fillId="0" borderId="2" xfId="0" applyFont="1" applyBorder="1" applyAlignment="1" applyProtection="1">
      <alignment horizontal="left"/>
      <protection locked="0"/>
    </xf>
    <xf numFmtId="1" fontId="8" fillId="0" borderId="30" xfId="0" applyNumberFormat="1" applyFont="1" applyBorder="1" applyProtection="1">
      <protection locked="0"/>
    </xf>
    <xf numFmtId="44" fontId="0" fillId="0" borderId="25" xfId="0" applyNumberFormat="1" applyBorder="1" applyAlignment="1" applyProtection="1">
      <alignment horizontal="right"/>
      <protection locked="0"/>
    </xf>
    <xf numFmtId="0" fontId="14" fillId="0" borderId="7" xfId="0" applyFont="1" applyBorder="1" applyAlignment="1" applyProtection="1">
      <alignment horizontal="left"/>
      <protection locked="0"/>
    </xf>
    <xf numFmtId="0" fontId="14" fillId="0" borderId="0" xfId="0" applyFont="1" applyAlignment="1" applyProtection="1">
      <alignment horizontal="left"/>
      <protection locked="0"/>
    </xf>
    <xf numFmtId="1" fontId="8" fillId="0" borderId="10" xfId="0" applyNumberFormat="1" applyFont="1" applyBorder="1" applyProtection="1">
      <protection locked="0"/>
    </xf>
    <xf numFmtId="44" fontId="0" fillId="0" borderId="7" xfId="3" applyFont="1" applyBorder="1" applyAlignment="1" applyProtection="1">
      <alignment horizontal="right"/>
      <protection locked="0"/>
    </xf>
    <xf numFmtId="44" fontId="0" fillId="0" borderId="9" xfId="0" applyNumberFormat="1" applyBorder="1" applyAlignment="1" applyProtection="1">
      <alignment horizontal="right"/>
      <protection locked="0"/>
    </xf>
    <xf numFmtId="0" fontId="5" fillId="0" borderId="0" xfId="0" applyFont="1" applyAlignment="1" applyProtection="1">
      <alignment horizontal="center"/>
      <protection locked="0"/>
    </xf>
    <xf numFmtId="0" fontId="8" fillId="0" borderId="5" xfId="0" applyFont="1" applyBorder="1" applyAlignment="1" applyProtection="1">
      <alignment horizontal="left"/>
      <protection locked="0"/>
    </xf>
    <xf numFmtId="0" fontId="8" fillId="0" borderId="5" xfId="0" applyFont="1" applyBorder="1" applyProtection="1">
      <protection locked="0"/>
    </xf>
    <xf numFmtId="9" fontId="8" fillId="0" borderId="5" xfId="0" applyNumberFormat="1" applyFont="1" applyBorder="1" applyProtection="1">
      <protection locked="0"/>
    </xf>
    <xf numFmtId="0" fontId="5" fillId="0" borderId="7" xfId="0" applyFont="1" applyBorder="1" applyAlignment="1" applyProtection="1">
      <alignment horizontal="center"/>
      <protection locked="0"/>
    </xf>
    <xf numFmtId="0" fontId="18" fillId="0" borderId="0" xfId="0" applyFont="1" applyProtection="1">
      <protection locked="0"/>
    </xf>
    <xf numFmtId="0" fontId="8" fillId="0" borderId="0" xfId="0" applyFont="1" applyAlignment="1" applyProtection="1">
      <alignment horizontal="left"/>
      <protection locked="0"/>
    </xf>
    <xf numFmtId="9" fontId="8" fillId="0" borderId="0" xfId="0" applyNumberFormat="1" applyFont="1" applyProtection="1">
      <protection locked="0"/>
    </xf>
    <xf numFmtId="0" fontId="8" fillId="0" borderId="8" xfId="0" applyFont="1" applyBorder="1" applyProtection="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5" fillId="0" borderId="12" xfId="0" applyFont="1" applyBorder="1" applyAlignment="1" applyProtection="1">
      <alignment horizontal="center"/>
      <protection locked="0"/>
    </xf>
    <xf numFmtId="0" fontId="8" fillId="0" borderId="11" xfId="0" applyFont="1" applyBorder="1" applyAlignment="1" applyProtection="1">
      <alignment horizontal="left"/>
      <protection locked="0"/>
    </xf>
    <xf numFmtId="0" fontId="8" fillId="0" borderId="11" xfId="0" applyFont="1" applyBorder="1" applyProtection="1">
      <protection locked="0"/>
    </xf>
    <xf numFmtId="9" fontId="8" fillId="0" borderId="11" xfId="0" applyNumberFormat="1" applyFont="1" applyBorder="1" applyProtection="1">
      <protection locked="0"/>
    </xf>
    <xf numFmtId="0" fontId="8" fillId="0" borderId="13" xfId="0" applyFont="1" applyBorder="1" applyProtection="1">
      <protection locked="0"/>
    </xf>
    <xf numFmtId="0" fontId="9" fillId="2" borderId="1" xfId="0" applyFont="1" applyFill="1" applyBorder="1"/>
    <xf numFmtId="0" fontId="9" fillId="2" borderId="56" xfId="0" applyFont="1" applyFill="1" applyBorder="1"/>
    <xf numFmtId="0" fontId="9" fillId="2" borderId="3" xfId="0" applyFont="1" applyFill="1" applyBorder="1" applyAlignment="1">
      <alignment horizontal="center"/>
    </xf>
    <xf numFmtId="44" fontId="0" fillId="0" borderId="8" xfId="0" applyNumberFormat="1" applyBorder="1"/>
    <xf numFmtId="0" fontId="22" fillId="0" borderId="0" xfId="0" applyFont="1" applyAlignment="1">
      <alignment horizontal="right"/>
    </xf>
    <xf numFmtId="44" fontId="13" fillId="0" borderId="14" xfId="0" applyNumberFormat="1" applyFont="1" applyBorder="1"/>
    <xf numFmtId="0" fontId="13" fillId="0" borderId="1" xfId="0" applyFont="1" applyBorder="1"/>
    <xf numFmtId="0" fontId="22" fillId="0" borderId="3" xfId="0" applyFont="1" applyBorder="1" applyAlignment="1">
      <alignment horizontal="right"/>
    </xf>
    <xf numFmtId="0" fontId="12" fillId="0" borderId="1" xfId="0" applyFont="1" applyBorder="1"/>
    <xf numFmtId="0" fontId="22" fillId="0" borderId="2" xfId="0" applyFont="1" applyBorder="1" applyAlignment="1">
      <alignment horizontal="right"/>
    </xf>
    <xf numFmtId="164" fontId="13" fillId="0" borderId="14" xfId="0" applyNumberFormat="1" applyFont="1" applyBorder="1" applyAlignment="1">
      <alignment horizontal="right"/>
    </xf>
    <xf numFmtId="0" fontId="25" fillId="0" borderId="0" xfId="0" applyFont="1" applyAlignment="1">
      <alignment horizontal="left" vertical="top"/>
    </xf>
    <xf numFmtId="0" fontId="2" fillId="2" borderId="1" xfId="0" applyFont="1" applyFill="1" applyBorder="1" applyAlignment="1">
      <alignment horizontal="center"/>
    </xf>
    <xf numFmtId="0" fontId="9" fillId="2" borderId="2" xfId="0" applyFont="1" applyFill="1" applyBorder="1"/>
    <xf numFmtId="0" fontId="9" fillId="5" borderId="2" xfId="0" applyFont="1" applyFill="1" applyBorder="1" applyAlignment="1">
      <alignment horizontal="center"/>
    </xf>
    <xf numFmtId="0" fontId="9" fillId="5" borderId="3" xfId="0" applyFont="1" applyFill="1" applyBorder="1" applyAlignment="1">
      <alignment horizontal="center"/>
    </xf>
    <xf numFmtId="0" fontId="2" fillId="0" borderId="5" xfId="0" applyFont="1" applyBorder="1" applyAlignment="1">
      <alignment horizontal="center"/>
    </xf>
    <xf numFmtId="0" fontId="9" fillId="0" borderId="2" xfId="0" applyFont="1" applyBorder="1"/>
    <xf numFmtId="0" fontId="9" fillId="0" borderId="2" xfId="0" applyFont="1" applyBorder="1" applyAlignment="1">
      <alignment horizontal="right"/>
    </xf>
    <xf numFmtId="0" fontId="9" fillId="0" borderId="2" xfId="0" applyFont="1" applyBorder="1" applyAlignment="1">
      <alignment horizontal="left" vertical="center"/>
    </xf>
    <xf numFmtId="0" fontId="9" fillId="0" borderId="2" xfId="0" applyFont="1" applyBorder="1" applyAlignment="1">
      <alignment horizontal="center"/>
    </xf>
    <xf numFmtId="0" fontId="9" fillId="0" borderId="14" xfId="0" applyFont="1" applyBorder="1" applyAlignment="1">
      <alignment horizontal="center"/>
    </xf>
    <xf numFmtId="0" fontId="0" fillId="0" borderId="21" xfId="0" applyBorder="1"/>
    <xf numFmtId="44" fontId="0" fillId="0" borderId="52" xfId="2" applyFont="1" applyBorder="1" applyAlignment="1" applyProtection="1">
      <alignment horizontal="right"/>
    </xf>
    <xf numFmtId="44" fontId="0" fillId="0" borderId="26" xfId="2" applyFont="1" applyBorder="1" applyProtection="1"/>
    <xf numFmtId="0" fontId="14" fillId="0" borderId="15" xfId="0" applyFont="1" applyBorder="1" applyAlignment="1">
      <alignment horizontal="left"/>
    </xf>
    <xf numFmtId="0" fontId="14" fillId="0" borderId="19" xfId="0" applyFont="1" applyBorder="1" applyAlignment="1">
      <alignment horizontal="left"/>
    </xf>
    <xf numFmtId="0" fontId="14" fillId="0" borderId="20" xfId="0" applyFont="1" applyBorder="1" applyAlignment="1">
      <alignment horizontal="left"/>
    </xf>
    <xf numFmtId="44" fontId="0" fillId="0" borderId="17" xfId="2" applyFont="1" applyBorder="1" applyAlignment="1" applyProtection="1">
      <alignment horizontal="right"/>
    </xf>
    <xf numFmtId="44" fontId="0" fillId="0" borderId="38" xfId="2" applyFont="1" applyBorder="1" applyProtection="1"/>
    <xf numFmtId="0" fontId="14" fillId="0" borderId="18" xfId="0" applyFont="1" applyBorder="1" applyAlignment="1">
      <alignment horizontal="left"/>
    </xf>
    <xf numFmtId="44" fontId="0" fillId="0" borderId="36" xfId="2" applyFont="1" applyBorder="1" applyAlignment="1" applyProtection="1">
      <alignment horizontal="right"/>
    </xf>
    <xf numFmtId="0" fontId="0" fillId="0" borderId="21" xfId="0" applyBorder="1" applyAlignment="1">
      <alignment horizontal="center"/>
    </xf>
    <xf numFmtId="44" fontId="0" fillId="0" borderId="39" xfId="2" applyFont="1" applyBorder="1" applyProtection="1"/>
    <xf numFmtId="9" fontId="8" fillId="0" borderId="3" xfId="1" applyFont="1" applyBorder="1" applyAlignment="1" applyProtection="1">
      <alignment horizontal="center"/>
    </xf>
    <xf numFmtId="44" fontId="13" fillId="0" borderId="3" xfId="0" applyNumberFormat="1" applyFont="1" applyBorder="1"/>
    <xf numFmtId="0" fontId="15" fillId="3" borderId="2" xfId="0" applyFont="1" applyFill="1" applyBorder="1" applyAlignment="1">
      <alignment horizontal="right"/>
    </xf>
    <xf numFmtId="44" fontId="9" fillId="2" borderId="3" xfId="0" applyNumberFormat="1" applyFont="1" applyFill="1" applyBorder="1"/>
    <xf numFmtId="9" fontId="9" fillId="2" borderId="2" xfId="0" applyNumberFormat="1" applyFont="1" applyFill="1" applyBorder="1"/>
    <xf numFmtId="0" fontId="9" fillId="2" borderId="3" xfId="0" applyFont="1" applyFill="1" applyBorder="1"/>
    <xf numFmtId="0" fontId="9" fillId="0" borderId="2" xfId="0" applyFont="1" applyBorder="1" applyAlignment="1">
      <alignment horizontal="left"/>
    </xf>
    <xf numFmtId="0" fontId="8" fillId="0" borderId="30" xfId="0" applyFont="1" applyBorder="1"/>
    <xf numFmtId="44" fontId="0" fillId="0" borderId="4" xfId="3" applyFont="1" applyBorder="1" applyProtection="1"/>
    <xf numFmtId="44" fontId="0" fillId="0" borderId="30" xfId="0" applyNumberFormat="1" applyBorder="1"/>
    <xf numFmtId="0" fontId="8" fillId="0" borderId="25" xfId="0" applyFont="1" applyBorder="1"/>
    <xf numFmtId="44" fontId="0" fillId="0" borderId="18" xfId="3" applyFont="1" applyBorder="1" applyProtection="1"/>
    <xf numFmtId="44" fontId="0" fillId="0" borderId="25" xfId="0" applyNumberFormat="1" applyBorder="1"/>
    <xf numFmtId="44" fontId="13" fillId="0" borderId="1" xfId="0" applyNumberFormat="1" applyFont="1" applyBorder="1"/>
    <xf numFmtId="44" fontId="9" fillId="2" borderId="3" xfId="0" applyNumberFormat="1" applyFont="1" applyFill="1" applyBorder="1" applyAlignment="1">
      <alignment horizontal="right"/>
    </xf>
    <xf numFmtId="44" fontId="10" fillId="0" borderId="0" xfId="0" applyNumberFormat="1" applyFont="1" applyAlignment="1">
      <alignment horizontal="center" vertical="center"/>
    </xf>
    <xf numFmtId="9" fontId="32" fillId="0" borderId="3" xfId="1" applyFont="1" applyBorder="1" applyAlignment="1" applyProtection="1">
      <alignment horizontal="right"/>
    </xf>
    <xf numFmtId="0" fontId="17" fillId="2" borderId="2" xfId="0" applyFont="1" applyFill="1" applyBorder="1" applyProtection="1">
      <protection locked="0"/>
    </xf>
    <xf numFmtId="0" fontId="14" fillId="0" borderId="32" xfId="0" applyFont="1" applyBorder="1" applyProtection="1">
      <protection locked="0"/>
    </xf>
    <xf numFmtId="0" fontId="14" fillId="0" borderId="33" xfId="0" applyFont="1" applyBorder="1" applyProtection="1">
      <protection locked="0"/>
    </xf>
    <xf numFmtId="0" fontId="14" fillId="0" borderId="42" xfId="0" applyFont="1" applyBorder="1" applyProtection="1">
      <protection locked="0"/>
    </xf>
    <xf numFmtId="0" fontId="14" fillId="0" borderId="45" xfId="0" applyFont="1" applyBorder="1" applyProtection="1">
      <protection locked="0"/>
    </xf>
    <xf numFmtId="0" fontId="14" fillId="0" borderId="46" xfId="0" applyFont="1" applyBorder="1" applyProtection="1">
      <protection locked="0"/>
    </xf>
    <xf numFmtId="0" fontId="9" fillId="0" borderId="23" xfId="0" applyFont="1" applyBorder="1" applyAlignment="1" applyProtection="1">
      <alignment horizontal="center"/>
      <protection locked="0"/>
    </xf>
    <xf numFmtId="0" fontId="14" fillId="0" borderId="5" xfId="0" applyFont="1" applyBorder="1" applyAlignment="1" applyProtection="1">
      <alignment horizontal="left" vertical="center" wrapText="1"/>
      <protection locked="0"/>
    </xf>
    <xf numFmtId="0" fontId="0" fillId="0" borderId="59" xfId="0" applyBorder="1" applyProtection="1">
      <protection locked="0"/>
    </xf>
    <xf numFmtId="44" fontId="20" fillId="0" borderId="52" xfId="2" applyFont="1" applyBorder="1" applyProtection="1">
      <protection locked="0"/>
    </xf>
    <xf numFmtId="44" fontId="20" fillId="0" borderId="26" xfId="2" applyFont="1" applyBorder="1" applyProtection="1">
      <protection locked="0"/>
    </xf>
    <xf numFmtId="0" fontId="14" fillId="0" borderId="18" xfId="0" applyFont="1" applyBorder="1" applyAlignment="1" applyProtection="1">
      <alignment vertical="center"/>
      <protection locked="0"/>
    </xf>
    <xf numFmtId="0" fontId="27" fillId="0" borderId="7" xfId="0" applyFont="1" applyBorder="1" applyAlignment="1" applyProtection="1">
      <alignment horizontal="left" vertical="center" wrapText="1"/>
      <protection locked="0"/>
    </xf>
    <xf numFmtId="0" fontId="14" fillId="0" borderId="8" xfId="0" applyFont="1" applyBorder="1" applyAlignment="1" applyProtection="1">
      <alignment vertical="center"/>
      <protection locked="0"/>
    </xf>
    <xf numFmtId="44" fontId="20" fillId="0" borderId="51" xfId="2" applyFont="1" applyBorder="1" applyProtection="1">
      <protection locked="0"/>
    </xf>
    <xf numFmtId="0" fontId="14" fillId="0" borderId="18"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40" xfId="0" applyFont="1" applyBorder="1" applyAlignment="1" applyProtection="1">
      <alignment vertical="center"/>
      <protection locked="0"/>
    </xf>
    <xf numFmtId="0" fontId="14" fillId="0" borderId="16" xfId="0" applyFont="1" applyBorder="1" applyAlignment="1" applyProtection="1">
      <alignment vertical="center"/>
      <protection locked="0"/>
    </xf>
    <xf numFmtId="0" fontId="14" fillId="0" borderId="42" xfId="0" applyFont="1" applyBorder="1" applyAlignment="1" applyProtection="1">
      <alignment vertical="center" wrapText="1"/>
      <protection locked="0"/>
    </xf>
    <xf numFmtId="0" fontId="14" fillId="0" borderId="45" xfId="0" applyFont="1" applyBorder="1" applyAlignment="1" applyProtection="1">
      <alignment vertical="center" wrapText="1"/>
      <protection locked="0"/>
    </xf>
    <xf numFmtId="0" fontId="14" fillId="0" borderId="46" xfId="0" applyFont="1" applyBorder="1" applyAlignment="1" applyProtection="1">
      <alignment vertical="center" wrapText="1"/>
      <protection locked="0"/>
    </xf>
    <xf numFmtId="44" fontId="8" fillId="0" borderId="48" xfId="3" applyFont="1" applyBorder="1" applyProtection="1">
      <protection locked="0"/>
    </xf>
    <xf numFmtId="0" fontId="36" fillId="0" borderId="0" xfId="0" applyFont="1" applyAlignment="1" applyProtection="1">
      <alignment horizontal="center"/>
      <protection locked="0"/>
    </xf>
    <xf numFmtId="44" fontId="8" fillId="0" borderId="18" xfId="3" applyFont="1" applyBorder="1" applyAlignment="1" applyProtection="1">
      <alignment horizontal="right"/>
      <protection locked="0"/>
    </xf>
    <xf numFmtId="44" fontId="8" fillId="0" borderId="25" xfId="0" applyNumberFormat="1" applyFont="1" applyBorder="1" applyAlignment="1" applyProtection="1">
      <alignment horizontal="right"/>
      <protection locked="0"/>
    </xf>
    <xf numFmtId="1" fontId="8" fillId="0" borderId="29" xfId="0" applyNumberFormat="1" applyFont="1" applyBorder="1" applyProtection="1">
      <protection locked="0"/>
    </xf>
    <xf numFmtId="44" fontId="24" fillId="0" borderId="7" xfId="3" applyFont="1" applyBorder="1" applyAlignment="1" applyProtection="1">
      <alignment horizontal="right"/>
      <protection locked="0"/>
    </xf>
    <xf numFmtId="1" fontId="8" fillId="0" borderId="57" xfId="0" applyNumberFormat="1" applyFont="1" applyBorder="1" applyProtection="1">
      <protection locked="0"/>
    </xf>
    <xf numFmtId="0" fontId="37" fillId="0" borderId="7" xfId="0" applyFont="1" applyBorder="1" applyAlignment="1" applyProtection="1">
      <alignment horizontal="center"/>
      <protection locked="0"/>
    </xf>
    <xf numFmtId="9" fontId="24" fillId="0" borderId="0" xfId="0" applyNumberFormat="1" applyFont="1" applyProtection="1">
      <protection locked="0"/>
    </xf>
    <xf numFmtId="0" fontId="24" fillId="0" borderId="8" xfId="0" applyFont="1" applyBorder="1" applyProtection="1">
      <protection locked="0"/>
    </xf>
    <xf numFmtId="0" fontId="9" fillId="0" borderId="23" xfId="0" applyFont="1" applyBorder="1" applyAlignment="1">
      <alignment horizontal="center"/>
    </xf>
    <xf numFmtId="0" fontId="34" fillId="0" borderId="19" xfId="0" applyFont="1" applyBorder="1" applyAlignment="1">
      <alignment horizontal="left"/>
    </xf>
    <xf numFmtId="0" fontId="34" fillId="0" borderId="20" xfId="0" applyFont="1" applyBorder="1" applyAlignment="1">
      <alignment horizontal="left"/>
    </xf>
    <xf numFmtId="0" fontId="8" fillId="0" borderId="21" xfId="0" applyFont="1" applyBorder="1"/>
    <xf numFmtId="44" fontId="8" fillId="0" borderId="36" xfId="2" applyFont="1" applyBorder="1" applyAlignment="1" applyProtection="1">
      <alignment horizontal="right"/>
    </xf>
    <xf numFmtId="44" fontId="8" fillId="0" borderId="38" xfId="2" applyFont="1" applyBorder="1" applyProtection="1"/>
    <xf numFmtId="0" fontId="13" fillId="0" borderId="1" xfId="0" applyFont="1" applyBorder="1" applyAlignment="1" applyProtection="1">
      <alignment horizontal="left"/>
      <protection locked="0"/>
    </xf>
    <xf numFmtId="0" fontId="13" fillId="0" borderId="3" xfId="0" applyFont="1" applyBorder="1" applyAlignment="1" applyProtection="1">
      <alignment horizontal="left"/>
      <protection locked="0"/>
    </xf>
    <xf numFmtId="0" fontId="8" fillId="0" borderId="4" xfId="0" applyFont="1" applyBorder="1"/>
    <xf numFmtId="0" fontId="8" fillId="0" borderId="5" xfId="0" applyFont="1" applyBorder="1" applyAlignment="1">
      <alignment horizontal="right"/>
    </xf>
    <xf numFmtId="44" fontId="0" fillId="0" borderId="6" xfId="0" applyNumberFormat="1" applyBorder="1"/>
    <xf numFmtId="0" fontId="8" fillId="0" borderId="12" xfId="0" applyFont="1" applyBorder="1"/>
    <xf numFmtId="0" fontId="0" fillId="0" borderId="11" xfId="0" applyBorder="1" applyAlignment="1" applyProtection="1">
      <alignment horizontal="right"/>
      <protection locked="0"/>
    </xf>
    <xf numFmtId="44" fontId="0" fillId="0" borderId="8" xfId="0" applyNumberFormat="1" applyBorder="1" applyProtection="1">
      <protection locked="0"/>
    </xf>
    <xf numFmtId="44" fontId="0" fillId="0" borderId="13" xfId="0" applyNumberFormat="1" applyBorder="1" applyProtection="1">
      <protection locked="0"/>
    </xf>
    <xf numFmtId="0" fontId="14" fillId="0" borderId="18" xfId="0" applyFont="1" applyBorder="1" applyAlignment="1" applyProtection="1">
      <alignment horizontal="left"/>
      <protection locked="0"/>
    </xf>
    <xf numFmtId="0" fontId="9" fillId="3" borderId="15" xfId="0" applyFont="1" applyFill="1" applyBorder="1" applyAlignment="1" applyProtection="1">
      <alignment horizontal="left"/>
      <protection locked="0"/>
    </xf>
    <xf numFmtId="0" fontId="35" fillId="3" borderId="16" xfId="0" applyFont="1" applyFill="1" applyBorder="1" applyAlignment="1" applyProtection="1">
      <alignment horizontal="left" wrapText="1"/>
      <protection locked="0"/>
    </xf>
    <xf numFmtId="0" fontId="35" fillId="3" borderId="40" xfId="0" applyFont="1" applyFill="1" applyBorder="1" applyAlignment="1" applyProtection="1">
      <alignment horizontal="left" wrapText="1"/>
      <protection locked="0"/>
    </xf>
    <xf numFmtId="0" fontId="24" fillId="3" borderId="53" xfId="0" applyFont="1" applyFill="1" applyBorder="1" applyProtection="1">
      <protection locked="0"/>
    </xf>
    <xf numFmtId="44" fontId="0" fillId="3" borderId="36" xfId="3" applyFont="1" applyFill="1" applyBorder="1" applyProtection="1">
      <protection locked="0"/>
    </xf>
    <xf numFmtId="44" fontId="20" fillId="3" borderId="39" xfId="2" applyFont="1" applyFill="1" applyBorder="1" applyProtection="1">
      <protection locked="0"/>
    </xf>
    <xf numFmtId="0" fontId="14" fillId="0" borderId="60" xfId="0" applyFont="1" applyBorder="1" applyProtection="1">
      <protection locked="0"/>
    </xf>
    <xf numFmtId="44" fontId="0" fillId="6" borderId="48" xfId="3" applyFont="1" applyFill="1" applyBorder="1" applyProtection="1">
      <protection locked="0"/>
    </xf>
    <xf numFmtId="0" fontId="14" fillId="0" borderId="18" xfId="0" applyFont="1" applyBorder="1" applyAlignment="1" applyProtection="1">
      <alignment horizontal="left" indent="2"/>
      <protection locked="0"/>
    </xf>
    <xf numFmtId="0" fontId="14" fillId="0" borderId="19" xfId="0" applyFont="1" applyBorder="1" applyAlignment="1" applyProtection="1">
      <alignment horizontal="left" indent="2"/>
      <protection locked="0"/>
    </xf>
    <xf numFmtId="0" fontId="14" fillId="0" borderId="20" xfId="0" applyFont="1" applyBorder="1" applyAlignment="1" applyProtection="1">
      <alignment horizontal="left" indent="2"/>
      <protection locked="0"/>
    </xf>
    <xf numFmtId="0" fontId="14" fillId="0" borderId="18" xfId="0" applyFont="1" applyBorder="1" applyAlignment="1" applyProtection="1">
      <alignment horizontal="left" indent="2"/>
      <protection locked="0"/>
    </xf>
    <xf numFmtId="0" fontId="14" fillId="0" borderId="19" xfId="0" applyFont="1" applyBorder="1" applyAlignment="1" applyProtection="1">
      <alignment horizontal="left" indent="2"/>
      <protection locked="0"/>
    </xf>
    <xf numFmtId="0" fontId="14" fillId="0" borderId="20" xfId="0" applyFont="1" applyBorder="1" applyAlignment="1" applyProtection="1">
      <alignment horizontal="left" indent="2"/>
      <protection locked="0"/>
    </xf>
    <xf numFmtId="0" fontId="14" fillId="0" borderId="18" xfId="0" applyFont="1" applyBorder="1" applyAlignment="1" applyProtection="1">
      <alignment horizontal="left"/>
      <protection locked="0"/>
    </xf>
    <xf numFmtId="0" fontId="14" fillId="0" borderId="19" xfId="0" applyFont="1" applyBorder="1" applyAlignment="1" applyProtection="1">
      <alignment horizontal="left"/>
      <protection locked="0"/>
    </xf>
    <xf numFmtId="0" fontId="0" fillId="0" borderId="0" xfId="0" applyFill="1" applyProtection="1">
      <protection locked="0"/>
    </xf>
    <xf numFmtId="0" fontId="9" fillId="0" borderId="5" xfId="0" applyFont="1" applyFill="1" applyBorder="1" applyAlignment="1" applyProtection="1">
      <alignment horizontal="left"/>
      <protection locked="0"/>
    </xf>
    <xf numFmtId="44" fontId="13" fillId="0" borderId="5" xfId="0" applyNumberFormat="1" applyFont="1" applyFill="1" applyBorder="1" applyProtection="1">
      <protection locked="0"/>
    </xf>
    <xf numFmtId="9" fontId="32" fillId="0" borderId="3" xfId="1" applyFont="1" applyFill="1" applyBorder="1" applyAlignment="1" applyProtection="1">
      <alignment horizontal="right"/>
    </xf>
    <xf numFmtId="44" fontId="13" fillId="0" borderId="3" xfId="0" applyNumberFormat="1" applyFont="1" applyFill="1" applyBorder="1"/>
    <xf numFmtId="0" fontId="8" fillId="0" borderId="2" xfId="0" applyFont="1" applyFill="1" applyBorder="1" applyAlignment="1" applyProtection="1">
      <alignment horizontal="left"/>
      <protection locked="0"/>
    </xf>
    <xf numFmtId="44" fontId="13" fillId="0" borderId="2" xfId="0" applyNumberFormat="1" applyFont="1" applyFill="1" applyBorder="1" applyAlignment="1" applyProtection="1">
      <alignment horizontal="center"/>
      <protection locked="0"/>
    </xf>
    <xf numFmtId="0" fontId="28" fillId="0" borderId="0" xfId="0" applyFont="1"/>
    <xf numFmtId="0" fontId="39" fillId="0" borderId="0" xfId="0" applyFont="1"/>
    <xf numFmtId="0" fontId="39" fillId="0" borderId="4" xfId="0" applyFont="1" applyBorder="1" applyProtection="1">
      <protection locked="0"/>
    </xf>
    <xf numFmtId="0" fontId="39" fillId="0" borderId="5" xfId="0" applyFont="1" applyBorder="1" applyProtection="1">
      <protection locked="0"/>
    </xf>
    <xf numFmtId="0" fontId="39" fillId="0" borderId="6" xfId="0" applyFont="1" applyBorder="1" applyProtection="1">
      <protection locked="0"/>
    </xf>
    <xf numFmtId="0" fontId="39" fillId="0" borderId="7" xfId="0" applyFont="1" applyBorder="1" applyProtection="1">
      <protection locked="0"/>
    </xf>
    <xf numFmtId="0" fontId="39" fillId="0" borderId="0" xfId="0" applyFont="1" applyProtection="1">
      <protection locked="0"/>
    </xf>
    <xf numFmtId="0" fontId="39" fillId="0" borderId="8" xfId="0" applyFont="1" applyBorder="1" applyProtection="1">
      <protection locked="0"/>
    </xf>
    <xf numFmtId="0" fontId="39" fillId="0" borderId="12" xfId="0" applyFont="1" applyBorder="1" applyProtection="1">
      <protection locked="0"/>
    </xf>
    <xf numFmtId="0" fontId="39" fillId="0" borderId="11" xfId="0" applyFont="1" applyBorder="1" applyProtection="1">
      <protection locked="0"/>
    </xf>
    <xf numFmtId="0" fontId="39" fillId="0" borderId="13" xfId="0" applyFont="1" applyBorder="1" applyProtection="1">
      <protection locked="0"/>
    </xf>
    <xf numFmtId="0" fontId="41" fillId="0" borderId="9" xfId="0" applyFont="1" applyBorder="1" applyProtection="1">
      <protection locked="0"/>
    </xf>
    <xf numFmtId="0" fontId="42" fillId="0" borderId="0" xfId="0" applyFont="1" applyProtection="1">
      <protection locked="0"/>
    </xf>
    <xf numFmtId="0" fontId="43" fillId="0" borderId="0" xfId="0" applyFont="1" applyAlignment="1" applyProtection="1">
      <alignment wrapText="1"/>
      <protection locked="0"/>
    </xf>
    <xf numFmtId="0" fontId="41" fillId="0" borderId="10" xfId="0" applyFont="1" applyBorder="1" applyProtection="1">
      <protection locked="0"/>
    </xf>
    <xf numFmtId="0" fontId="42" fillId="0" borderId="11" xfId="0" applyFont="1" applyBorder="1" applyProtection="1">
      <protection locked="0"/>
    </xf>
    <xf numFmtId="0" fontId="42" fillId="0" borderId="8" xfId="0" applyFont="1" applyBorder="1" applyProtection="1">
      <protection locked="0"/>
    </xf>
    <xf numFmtId="0" fontId="44" fillId="0" borderId="13" xfId="0" applyFont="1" applyBorder="1" applyProtection="1">
      <protection locked="0"/>
    </xf>
    <xf numFmtId="0" fontId="14" fillId="0" borderId="15" xfId="0" applyFont="1" applyBorder="1" applyAlignment="1" applyProtection="1">
      <alignment horizontal="left" indent="2"/>
      <protection locked="0"/>
    </xf>
    <xf numFmtId="0" fontId="14" fillId="0" borderId="16" xfId="0" applyFont="1" applyBorder="1" applyAlignment="1" applyProtection="1">
      <alignment horizontal="left" indent="2"/>
      <protection locked="0"/>
    </xf>
    <xf numFmtId="0" fontId="45" fillId="0" borderId="24" xfId="0" applyFont="1" applyBorder="1"/>
    <xf numFmtId="0" fontId="39" fillId="0" borderId="4" xfId="0" applyFont="1" applyBorder="1"/>
    <xf numFmtId="0" fontId="39" fillId="0" borderId="6" xfId="0" applyFont="1" applyBorder="1" applyAlignment="1">
      <alignment vertical="top"/>
    </xf>
    <xf numFmtId="0" fontId="39" fillId="0" borderId="18" xfId="0" applyFont="1" applyBorder="1"/>
    <xf numFmtId="0" fontId="39" fillId="0" borderId="20" xfId="0" applyFont="1" applyBorder="1"/>
    <xf numFmtId="0" fontId="5" fillId="0" borderId="20" xfId="0" applyFont="1" applyBorder="1" applyAlignment="1">
      <alignment horizontal="left" vertical="center" wrapText="1"/>
    </xf>
    <xf numFmtId="0" fontId="45" fillId="0" borderId="24" xfId="0" applyFont="1" applyBorder="1" applyAlignment="1">
      <alignment vertical="top" wrapText="1"/>
    </xf>
    <xf numFmtId="0" fontId="43" fillId="0" borderId="14" xfId="0" applyFont="1" applyBorder="1" applyAlignment="1">
      <alignment horizontal="center" vertical="center"/>
    </xf>
    <xf numFmtId="0" fontId="2" fillId="7" borderId="4" xfId="0" applyFont="1" applyFill="1" applyBorder="1" applyAlignment="1">
      <alignment vertical="center" wrapText="1"/>
    </xf>
    <xf numFmtId="0" fontId="5" fillId="0" borderId="30" xfId="0" applyFont="1" applyBorder="1" applyAlignment="1">
      <alignment vertical="center" wrapText="1"/>
    </xf>
    <xf numFmtId="0" fontId="5" fillId="0" borderId="24" xfId="0" applyFont="1" applyBorder="1" applyProtection="1">
      <protection locked="0"/>
    </xf>
    <xf numFmtId="0" fontId="2" fillId="7" borderId="9" xfId="0" applyFont="1" applyFill="1" applyBorder="1" applyAlignment="1">
      <alignment vertical="center" wrapText="1"/>
    </xf>
    <xf numFmtId="0" fontId="5" fillId="0" borderId="25" xfId="0" applyFont="1" applyBorder="1" applyAlignment="1">
      <alignment vertical="center" wrapText="1"/>
    </xf>
    <xf numFmtId="0" fontId="5" fillId="0" borderId="29" xfId="0" applyFont="1" applyBorder="1" applyAlignment="1" applyProtection="1">
      <alignment vertical="top" wrapText="1"/>
      <protection locked="0"/>
    </xf>
    <xf numFmtId="0" fontId="5" fillId="0" borderId="14" xfId="0" applyFont="1" applyBorder="1" applyAlignment="1" applyProtection="1">
      <alignment wrapText="1"/>
      <protection locked="0"/>
    </xf>
    <xf numFmtId="0" fontId="5" fillId="0" borderId="63" xfId="0" applyFont="1" applyBorder="1" applyProtection="1">
      <protection locked="0"/>
    </xf>
    <xf numFmtId="0" fontId="2" fillId="7" borderId="12" xfId="0" applyFont="1" applyFill="1" applyBorder="1" applyAlignment="1">
      <alignment vertical="center" wrapText="1"/>
    </xf>
    <xf numFmtId="0" fontId="5" fillId="0" borderId="57" xfId="0" applyFont="1" applyBorder="1" applyAlignment="1">
      <alignment vertical="center" wrapText="1"/>
    </xf>
    <xf numFmtId="0" fontId="5" fillId="0" borderId="10" xfId="0" applyFont="1" applyBorder="1" applyAlignment="1" applyProtection="1">
      <alignment vertical="top" wrapText="1"/>
      <protection locked="0"/>
    </xf>
    <xf numFmtId="0" fontId="2" fillId="7" borderId="24" xfId="0" applyFont="1" applyFill="1" applyBorder="1" applyAlignment="1">
      <alignment vertical="center" wrapText="1"/>
    </xf>
    <xf numFmtId="0" fontId="2" fillId="0" borderId="24" xfId="0" applyFont="1" applyBorder="1" applyAlignment="1">
      <alignment vertical="center" wrapText="1"/>
    </xf>
    <xf numFmtId="0" fontId="46" fillId="0" borderId="25" xfId="0" applyFont="1" applyBorder="1" applyAlignment="1" applyProtection="1">
      <alignment vertical="top"/>
      <protection locked="0"/>
    </xf>
    <xf numFmtId="0" fontId="39" fillId="0" borderId="25" xfId="0" applyFont="1" applyBorder="1" applyAlignment="1">
      <alignment vertical="center"/>
    </xf>
    <xf numFmtId="0" fontId="5" fillId="0" borderId="25" xfId="0" applyFont="1" applyBorder="1" applyProtection="1">
      <protection locked="0"/>
    </xf>
    <xf numFmtId="0" fontId="2" fillId="7" borderId="10" xfId="0" applyFont="1" applyFill="1" applyBorder="1" applyAlignment="1">
      <alignment vertical="center" wrapText="1"/>
    </xf>
    <xf numFmtId="0" fontId="5" fillId="0" borderId="10" xfId="0" applyFont="1" applyBorder="1" applyAlignment="1">
      <alignment vertical="center" wrapText="1"/>
    </xf>
    <xf numFmtId="0" fontId="2" fillId="0" borderId="11" xfId="0" applyFont="1" applyBorder="1" applyAlignment="1">
      <alignment vertical="top" wrapText="1"/>
    </xf>
    <xf numFmtId="0" fontId="5" fillId="0" borderId="11" xfId="0" applyFont="1" applyBorder="1" applyAlignment="1">
      <alignment vertical="center" wrapText="1"/>
    </xf>
    <xf numFmtId="0" fontId="48" fillId="0" borderId="5" xfId="0" applyFont="1" applyBorder="1" applyProtection="1">
      <protection locked="0"/>
    </xf>
    <xf numFmtId="0" fontId="49" fillId="0" borderId="5" xfId="0" applyFont="1" applyBorder="1" applyProtection="1">
      <protection locked="0"/>
    </xf>
    <xf numFmtId="0" fontId="2" fillId="7" borderId="1" xfId="0" applyFont="1" applyFill="1" applyBorder="1" applyAlignment="1">
      <alignment vertical="center" wrapText="1"/>
    </xf>
    <xf numFmtId="0" fontId="5" fillId="0" borderId="14" xfId="0" applyFont="1" applyBorder="1" applyAlignment="1">
      <alignment vertical="center" wrapText="1"/>
    </xf>
    <xf numFmtId="0" fontId="39" fillId="0" borderId="14" xfId="0" applyFont="1" applyBorder="1" applyAlignment="1">
      <alignment vertical="center" wrapText="1"/>
    </xf>
    <xf numFmtId="0" fontId="5" fillId="0" borderId="14" xfId="0" applyFont="1" applyBorder="1" applyAlignment="1">
      <alignment horizontal="left" vertical="center" wrapText="1"/>
    </xf>
    <xf numFmtId="0" fontId="39" fillId="0" borderId="14" xfId="0" applyFont="1" applyBorder="1" applyAlignment="1">
      <alignment horizontal="left" vertical="center" wrapText="1"/>
    </xf>
    <xf numFmtId="0" fontId="0" fillId="0" borderId="14" xfId="0" applyBorder="1" applyAlignment="1">
      <alignment vertical="center" wrapText="1"/>
    </xf>
    <xf numFmtId="0" fontId="2" fillId="0" borderId="5" xfId="0" applyFont="1" applyFill="1" applyBorder="1" applyAlignment="1">
      <alignment vertical="center" wrapText="1"/>
    </xf>
    <xf numFmtId="0" fontId="0" fillId="0" borderId="5" xfId="0" applyFill="1" applyBorder="1" applyAlignment="1">
      <alignment vertical="center"/>
    </xf>
    <xf numFmtId="0" fontId="45" fillId="0" borderId="14" xfId="0" applyFont="1" applyBorder="1" applyAlignment="1">
      <alignment vertical="top" wrapText="1"/>
    </xf>
    <xf numFmtId="0" fontId="45" fillId="0" borderId="12" xfId="0" applyFont="1" applyBorder="1" applyAlignment="1">
      <alignment vertical="top" wrapText="1"/>
    </xf>
    <xf numFmtId="0" fontId="2" fillId="7" borderId="14" xfId="0" applyFont="1" applyFill="1" applyBorder="1" applyAlignment="1">
      <alignment vertical="center" wrapText="1"/>
    </xf>
    <xf numFmtId="0" fontId="5" fillId="0" borderId="24"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5" fillId="0" borderId="0" xfId="0" applyFont="1" applyAlignment="1">
      <alignment vertical="top" wrapText="1"/>
    </xf>
    <xf numFmtId="0" fontId="0" fillId="0" borderId="0" xfId="0" applyAlignment="1">
      <alignment vertical="center"/>
    </xf>
    <xf numFmtId="0" fontId="2" fillId="7" borderId="61" xfId="0" applyFont="1" applyFill="1" applyBorder="1" applyAlignment="1">
      <alignment vertical="top" wrapText="1"/>
    </xf>
    <xf numFmtId="0" fontId="5" fillId="0" borderId="62" xfId="0" applyFont="1" applyBorder="1" applyAlignment="1">
      <alignment vertical="top" wrapText="1"/>
    </xf>
    <xf numFmtId="0" fontId="2" fillId="7" borderId="14" xfId="0" applyFont="1" applyFill="1" applyBorder="1" applyAlignment="1">
      <alignment vertical="top" wrapText="1"/>
    </xf>
    <xf numFmtId="0" fontId="2" fillId="7" borderId="21" xfId="0" applyFont="1" applyFill="1" applyBorder="1" applyAlignment="1">
      <alignment vertical="top" wrapText="1"/>
    </xf>
    <xf numFmtId="0" fontId="5" fillId="0" borderId="37" xfId="0" applyFont="1" applyBorder="1" applyAlignment="1">
      <alignment horizontal="left" vertical="center" wrapText="1"/>
    </xf>
    <xf numFmtId="0" fontId="2" fillId="7" borderId="34" xfId="0" applyFont="1" applyFill="1" applyBorder="1" applyAlignment="1">
      <alignment vertical="top" wrapText="1"/>
    </xf>
    <xf numFmtId="0" fontId="5" fillId="0" borderId="27" xfId="0" applyFont="1" applyBorder="1" applyAlignment="1">
      <alignment horizontal="left" vertical="center" wrapText="1"/>
    </xf>
    <xf numFmtId="0" fontId="5" fillId="0" borderId="38" xfId="0" applyFont="1" applyBorder="1" applyAlignment="1">
      <alignment horizontal="left" vertical="center" wrapText="1"/>
    </xf>
    <xf numFmtId="0" fontId="2" fillId="7" borderId="47" xfId="0" applyFont="1" applyFill="1" applyBorder="1" applyAlignment="1">
      <alignment vertical="top" wrapText="1"/>
    </xf>
    <xf numFmtId="0" fontId="39" fillId="0" borderId="13" xfId="0" applyFont="1" applyBorder="1"/>
    <xf numFmtId="0" fontId="2" fillId="7" borderId="12" xfId="0" applyFont="1" applyFill="1" applyBorder="1" applyAlignment="1">
      <alignment vertical="top" wrapText="1"/>
    </xf>
    <xf numFmtId="0" fontId="39" fillId="0" borderId="10" xfId="0" applyFont="1" applyBorder="1" applyAlignment="1">
      <alignment vertical="center"/>
    </xf>
    <xf numFmtId="0" fontId="0" fillId="0" borderId="0" xfId="0" applyFill="1"/>
    <xf numFmtId="0" fontId="7" fillId="0" borderId="0" xfId="0" applyFont="1" applyFill="1"/>
    <xf numFmtId="0" fontId="0" fillId="0" borderId="0" xfId="0" applyFill="1" applyAlignment="1">
      <alignment horizontal="left" wrapText="1"/>
    </xf>
    <xf numFmtId="0" fontId="5" fillId="0" borderId="34" xfId="0" applyFont="1" applyBorder="1" applyAlignment="1">
      <alignment horizontal="left" vertical="center" wrapText="1"/>
    </xf>
    <xf numFmtId="0" fontId="0" fillId="0" borderId="27" xfId="0" applyBorder="1" applyAlignment="1">
      <alignment horizontal="left" vertical="center" wrapText="1"/>
    </xf>
    <xf numFmtId="0" fontId="39" fillId="0" borderId="18" xfId="0" applyFont="1" applyBorder="1" applyAlignment="1">
      <alignment horizontal="left" vertical="top" wrapText="1"/>
    </xf>
    <xf numFmtId="0" fontId="39" fillId="0" borderId="20" xfId="0" applyFont="1" applyBorder="1" applyAlignment="1">
      <alignment horizontal="left" vertical="top" wrapText="1"/>
    </xf>
    <xf numFmtId="0" fontId="5" fillId="0" borderId="18" xfId="0" applyFont="1" applyBorder="1" applyAlignment="1">
      <alignment horizontal="left" vertical="top" wrapText="1"/>
    </xf>
    <xf numFmtId="0" fontId="5" fillId="0" borderId="20" xfId="0" applyFont="1" applyBorder="1" applyAlignment="1">
      <alignment horizontal="left" vertical="top" wrapText="1"/>
    </xf>
    <xf numFmtId="0" fontId="5" fillId="0" borderId="47" xfId="0" applyFont="1" applyBorder="1" applyAlignment="1">
      <alignment horizontal="left" vertical="center" wrapText="1"/>
    </xf>
    <xf numFmtId="0" fontId="8" fillId="0" borderId="49" xfId="0" applyFont="1" applyBorder="1" applyAlignment="1">
      <alignment horizontal="left" vertical="center" wrapText="1"/>
    </xf>
    <xf numFmtId="0" fontId="5" fillId="0" borderId="42" xfId="0" applyFont="1" applyBorder="1" applyAlignment="1">
      <alignment horizontal="left" vertical="top" wrapText="1"/>
    </xf>
    <xf numFmtId="0" fontId="5" fillId="0" borderId="46" xfId="0" applyFont="1" applyBorder="1" applyAlignment="1">
      <alignment horizontal="left" vertical="top"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45" fillId="2" borderId="1" xfId="0" applyFont="1" applyFill="1" applyBorder="1" applyAlignment="1">
      <alignment horizontal="center"/>
    </xf>
    <xf numFmtId="0" fontId="45" fillId="2" borderId="3" xfId="0" applyFont="1" applyFill="1" applyBorder="1" applyAlignment="1">
      <alignment horizontal="center"/>
    </xf>
    <xf numFmtId="0" fontId="5" fillId="0" borderId="61" xfId="0" applyFont="1" applyBorder="1" applyAlignment="1">
      <alignment horizontal="left" vertical="center" wrapText="1"/>
    </xf>
    <xf numFmtId="0" fontId="0" fillId="0" borderId="62" xfId="0" applyBorder="1" applyAlignment="1">
      <alignment horizontal="left" vertical="center" wrapText="1"/>
    </xf>
    <xf numFmtId="0" fontId="5" fillId="0" borderId="21" xfId="0" applyFont="1" applyBorder="1" applyAlignment="1">
      <alignment horizontal="left" vertical="center" wrapText="1"/>
    </xf>
    <xf numFmtId="0" fontId="0" fillId="0" borderId="38" xfId="0" applyBorder="1" applyAlignment="1">
      <alignment horizontal="left" vertical="center" wrapText="1"/>
    </xf>
    <xf numFmtId="0" fontId="9" fillId="2" borderId="2" xfId="0" applyFont="1" applyFill="1" applyBorder="1" applyAlignment="1">
      <alignment horizontal="right"/>
    </xf>
    <xf numFmtId="0" fontId="9" fillId="2" borderId="1" xfId="0" applyFont="1" applyFill="1" applyBorder="1" applyAlignment="1" applyProtection="1">
      <alignment horizontal="left"/>
      <protection locked="0"/>
    </xf>
    <xf numFmtId="0" fontId="9" fillId="2" borderId="2" xfId="0" applyFont="1" applyFill="1" applyBorder="1" applyAlignment="1" applyProtection="1">
      <alignment horizontal="left"/>
      <protection locked="0"/>
    </xf>
    <xf numFmtId="0" fontId="9" fillId="2" borderId="3" xfId="0" applyFont="1" applyFill="1" applyBorder="1" applyAlignment="1" applyProtection="1">
      <alignment horizontal="left"/>
      <protection locked="0"/>
    </xf>
    <xf numFmtId="0" fontId="14" fillId="0" borderId="15" xfId="0" applyFont="1" applyBorder="1" applyAlignment="1" applyProtection="1">
      <alignment horizontal="left"/>
      <protection locked="0"/>
    </xf>
    <xf numFmtId="0" fontId="14" fillId="0" borderId="16" xfId="0" applyFont="1" applyBorder="1" applyAlignment="1" applyProtection="1">
      <alignment horizontal="left"/>
      <protection locked="0"/>
    </xf>
    <xf numFmtId="0" fontId="14" fillId="0" borderId="18" xfId="0" applyFont="1" applyBorder="1" applyAlignment="1">
      <alignment horizontal="left"/>
    </xf>
    <xf numFmtId="0" fontId="14" fillId="0" borderId="19" xfId="0" applyFont="1" applyBorder="1" applyAlignment="1">
      <alignment horizontal="left"/>
    </xf>
    <xf numFmtId="0" fontId="14" fillId="0" borderId="20" xfId="0" applyFont="1" applyBorder="1" applyAlignment="1">
      <alignment horizontal="left"/>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2" borderId="1" xfId="0" applyFont="1" applyFill="1" applyBorder="1" applyAlignment="1">
      <alignment horizontal="left"/>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2" xfId="0" applyFont="1" applyFill="1" applyBorder="1" applyAlignment="1" applyProtection="1">
      <alignment horizontal="right"/>
      <protection locked="0"/>
    </xf>
    <xf numFmtId="0" fontId="9" fillId="2" borderId="3" xfId="0" applyFont="1" applyFill="1" applyBorder="1" applyAlignment="1" applyProtection="1">
      <alignment horizontal="right"/>
      <protection locked="0"/>
    </xf>
    <xf numFmtId="0" fontId="14" fillId="0" borderId="15" xfId="0" applyFont="1" applyBorder="1" applyAlignment="1">
      <alignment horizontal="left"/>
    </xf>
    <xf numFmtId="0" fontId="14" fillId="0" borderId="16" xfId="0" applyFont="1" applyBorder="1" applyAlignment="1">
      <alignment horizontal="left"/>
    </xf>
    <xf numFmtId="0" fontId="9" fillId="0" borderId="1" xfId="0" applyFont="1" applyBorder="1" applyAlignment="1">
      <alignment horizontal="left"/>
    </xf>
    <xf numFmtId="0" fontId="9" fillId="0" borderId="2" xfId="0" applyFont="1" applyBorder="1" applyAlignment="1">
      <alignment horizontal="left"/>
    </xf>
    <xf numFmtId="0" fontId="13" fillId="0" borderId="1" xfId="0" applyFont="1" applyBorder="1" applyAlignment="1">
      <alignment horizontal="left"/>
    </xf>
    <xf numFmtId="0" fontId="13" fillId="0" borderId="3" xfId="0" applyFont="1" applyBorder="1" applyAlignment="1">
      <alignment horizontal="left"/>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3" fillId="0" borderId="0" xfId="0" applyFont="1" applyAlignment="1" applyProtection="1">
      <alignment horizontal="center"/>
      <protection locked="0"/>
    </xf>
    <xf numFmtId="0" fontId="16" fillId="2" borderId="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41" fillId="0" borderId="4" xfId="0" applyFont="1" applyBorder="1" applyAlignment="1" applyProtection="1">
      <protection locked="0"/>
    </xf>
    <xf numFmtId="0" fontId="41" fillId="0" borderId="5" xfId="0" applyFont="1" applyBorder="1" applyAlignment="1" applyProtection="1">
      <protection locked="0"/>
    </xf>
    <xf numFmtId="0" fontId="41" fillId="0" borderId="7" xfId="0" applyFont="1" applyBorder="1" applyAlignment="1" applyProtection="1">
      <protection locked="0"/>
    </xf>
    <xf numFmtId="0" fontId="41" fillId="0" borderId="0" xfId="0" applyFont="1" applyAlignment="1" applyProtection="1">
      <protection locked="0"/>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11" fillId="0" borderId="5" xfId="0" applyFont="1" applyBorder="1" applyAlignment="1" applyProtection="1">
      <alignment horizontal="center" vertical="center"/>
      <protection locked="0"/>
    </xf>
    <xf numFmtId="0" fontId="9" fillId="0" borderId="1" xfId="0" applyFont="1" applyBorder="1" applyAlignment="1" applyProtection="1">
      <alignment horizontal="left"/>
      <protection locked="0"/>
    </xf>
    <xf numFmtId="0" fontId="9" fillId="0" borderId="2" xfId="0" applyFont="1" applyBorder="1" applyAlignment="1" applyProtection="1">
      <alignment horizontal="left"/>
      <protection locked="0"/>
    </xf>
    <xf numFmtId="0" fontId="14" fillId="0" borderId="18" xfId="0" applyFont="1" applyBorder="1" applyAlignment="1" applyProtection="1">
      <alignment horizontal="left" indent="2"/>
      <protection locked="0"/>
    </xf>
    <xf numFmtId="0" fontId="14" fillId="0" borderId="19" xfId="0" applyFont="1" applyBorder="1" applyAlignment="1" applyProtection="1">
      <alignment horizontal="left" indent="2"/>
      <protection locked="0"/>
    </xf>
    <xf numFmtId="0" fontId="14" fillId="0" borderId="20" xfId="0" applyFont="1" applyBorder="1" applyAlignment="1" applyProtection="1">
      <alignment horizontal="left" indent="2"/>
      <protection locked="0"/>
    </xf>
    <xf numFmtId="0" fontId="38" fillId="0" borderId="0" xfId="0" applyFont="1" applyAlignment="1" applyProtection="1">
      <alignment horizontal="justify" vertical="center" wrapText="1"/>
      <protection locked="0"/>
    </xf>
    <xf numFmtId="0" fontId="38" fillId="0" borderId="8" xfId="0" applyFont="1" applyBorder="1" applyAlignment="1" applyProtection="1">
      <alignment horizontal="justify" vertical="center" wrapText="1"/>
      <protection locked="0"/>
    </xf>
    <xf numFmtId="0" fontId="27" fillId="0" borderId="41" xfId="0" applyFont="1" applyBorder="1" applyAlignment="1" applyProtection="1">
      <alignment horizontal="left"/>
      <protection locked="0"/>
    </xf>
    <xf numFmtId="0" fontId="27" fillId="0" borderId="43" xfId="0" applyFont="1" applyBorder="1" applyAlignment="1" applyProtection="1">
      <alignment horizontal="left"/>
      <protection locked="0"/>
    </xf>
    <xf numFmtId="0" fontId="27" fillId="0" borderId="44" xfId="0" applyFont="1" applyBorder="1" applyAlignment="1" applyProtection="1">
      <alignment horizontal="left"/>
      <protection locked="0"/>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27" fillId="0" borderId="18" xfId="0" applyFont="1" applyBorder="1" applyAlignment="1" applyProtection="1">
      <alignment horizontal="left"/>
      <protection locked="0"/>
    </xf>
    <xf numFmtId="0" fontId="27" fillId="0" borderId="19" xfId="0" applyFont="1" applyBorder="1" applyAlignment="1" applyProtection="1">
      <alignment horizontal="left"/>
      <protection locked="0"/>
    </xf>
    <xf numFmtId="0" fontId="27" fillId="0" borderId="20" xfId="0" applyFont="1" applyBorder="1" applyAlignment="1" applyProtection="1">
      <alignment horizontal="left"/>
      <protection locked="0"/>
    </xf>
    <xf numFmtId="0" fontId="14" fillId="0" borderId="18" xfId="0" applyFont="1" applyBorder="1" applyAlignment="1" applyProtection="1">
      <alignment horizontal="left"/>
      <protection locked="0"/>
    </xf>
    <xf numFmtId="0" fontId="14" fillId="0" borderId="19" xfId="0" applyFont="1" applyBorder="1" applyAlignment="1" applyProtection="1">
      <alignment horizontal="left"/>
      <protection locked="0"/>
    </xf>
    <xf numFmtId="0" fontId="14" fillId="0" borderId="20" xfId="0" applyFont="1" applyBorder="1" applyAlignment="1" applyProtection="1">
      <alignment horizontal="left"/>
      <protection locked="0"/>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8" fillId="0" borderId="24" xfId="0" applyFont="1" applyBorder="1" applyAlignment="1">
      <alignment horizontal="left" vertical="center" wrapText="1"/>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9" xfId="0" applyFont="1" applyBorder="1" applyAlignment="1">
      <alignment horizontal="left" vertical="center" wrapText="1"/>
    </xf>
    <xf numFmtId="0" fontId="39" fillId="0" borderId="10" xfId="0" applyFont="1" applyBorder="1" applyAlignment="1">
      <alignment horizontal="left" vertical="center" wrapText="1"/>
    </xf>
    <xf numFmtId="0" fontId="28" fillId="0" borderId="24" xfId="0" applyFont="1" applyBorder="1" applyAlignment="1">
      <alignment horizontal="left" vertical="center"/>
    </xf>
    <xf numFmtId="0" fontId="40" fillId="0" borderId="7" xfId="0" applyFont="1" applyBorder="1" applyAlignment="1" applyProtection="1">
      <alignment wrapText="1"/>
      <protection locked="0"/>
    </xf>
    <xf numFmtId="0" fontId="40" fillId="0" borderId="0" xfId="0" applyFont="1" applyAlignment="1"/>
    <xf numFmtId="0" fontId="40" fillId="0" borderId="8" xfId="0" applyFont="1" applyBorder="1" applyAlignment="1"/>
    <xf numFmtId="0" fontId="9" fillId="0" borderId="3" xfId="0" applyFont="1" applyBorder="1" applyAlignment="1">
      <alignment horizontal="left"/>
    </xf>
    <xf numFmtId="0" fontId="41" fillId="0" borderId="6" xfId="0" applyFont="1" applyBorder="1" applyAlignment="1" applyProtection="1">
      <protection locked="0"/>
    </xf>
    <xf numFmtId="0" fontId="41" fillId="0" borderId="8" xfId="0" applyFont="1" applyBorder="1" applyAlignment="1" applyProtection="1">
      <protection locked="0"/>
    </xf>
    <xf numFmtId="0" fontId="0" fillId="0" borderId="4"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8" xfId="0" applyBorder="1" applyAlignment="1" applyProtection="1">
      <alignment horizontal="left"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9" fillId="0" borderId="3" xfId="0" applyFont="1" applyBorder="1" applyAlignment="1" applyProtection="1">
      <alignment horizontal="left"/>
      <protection locked="0"/>
    </xf>
    <xf numFmtId="0" fontId="27" fillId="0" borderId="15" xfId="0" applyFont="1" applyBorder="1" applyAlignment="1" applyProtection="1">
      <alignment horizontal="left"/>
      <protection locked="0"/>
    </xf>
    <xf numFmtId="0" fontId="27" fillId="0" borderId="16" xfId="0" applyFont="1" applyBorder="1" applyAlignment="1" applyProtection="1">
      <alignment horizontal="left"/>
      <protection locked="0"/>
    </xf>
    <xf numFmtId="0" fontId="9" fillId="2" borderId="1" xfId="0" applyFont="1" applyFill="1" applyBorder="1" applyAlignment="1" applyProtection="1">
      <alignment horizontal="left" wrapText="1"/>
      <protection locked="0"/>
    </xf>
    <xf numFmtId="0" fontId="9" fillId="2" borderId="2" xfId="0" applyFont="1" applyFill="1" applyBorder="1" applyAlignment="1" applyProtection="1">
      <alignment horizontal="left" wrapText="1"/>
      <protection locked="0"/>
    </xf>
    <xf numFmtId="0" fontId="9" fillId="2" borderId="3" xfId="0" applyFont="1" applyFill="1" applyBorder="1" applyAlignment="1" applyProtection="1">
      <alignment horizontal="left" wrapTex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cellXfs>
  <cellStyles count="7">
    <cellStyle name="Euro" xfId="2"/>
    <cellStyle name="Euro 2" xfId="3"/>
    <cellStyle name="Normal" xfId="0" builtinId="0"/>
    <cellStyle name="Normal 2" xfId="5"/>
    <cellStyle name="Normal 3" xfId="4"/>
    <cellStyle name="Normal 3 2 2" xfId="6"/>
    <cellStyle name="Porcentaje" xfId="1" builtinId="5"/>
  </cellStyles>
  <dxfs count="0"/>
  <tableStyles count="0" defaultTableStyle="TableStyleMedium9" defaultPivotStyle="PivotStyleLight16"/>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y3296043l\Desktop\ME_VHIR_TEMPLATE%20REvi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csermescro.sharepoint.com/Y3296043L/Desktop/ME%20EC_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mocioRecercaClinica/X-File%20Dani/Templates/ME_VHIR_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AppData\Local\Microsoft\Windows\Temporary%20Internet%20Files\Content.Outlook\RLFWUN02\XXXXME%20EC_HUVH-def%20con%20anexo%20medicacion(P.final)%2021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Instructions"/>
      <sheetName val="Memoria ECONOMICA EC_HUVH (ESP)"/>
      <sheetName val="Memoria ECO_HUVH-(Esp)"/>
      <sheetName val="Medicación (Español)"/>
      <sheetName val="Instrucciones-Instructions (2)"/>
      <sheetName val="Budget_HUVH(English)"/>
      <sheetName val="Medicinal products (English) "/>
      <sheetName val="Hoja1"/>
      <sheetName val="Hoja2"/>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 "/>
      <sheetName val="Medicación (Español)"/>
      <sheetName val="datos"/>
      <sheetName val="Hoja1"/>
      <sheetName val="Hoja2"/>
    </sheetNames>
    <sheetDataSet>
      <sheetData sheetId="0" refreshError="1"/>
      <sheetData sheetId="1" refreshError="1"/>
      <sheetData sheetId="2">
        <row r="1">
          <cell r="A1" t="str">
            <v>FASE I-II</v>
          </cell>
        </row>
        <row r="2">
          <cell r="A2" t="str">
            <v>FASE III</v>
          </cell>
        </row>
        <row r="3">
          <cell r="A3" t="str">
            <v>FASE IV</v>
          </cell>
        </row>
        <row r="4">
          <cell r="A4" t="str">
            <v>EPA</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Instructions"/>
      <sheetName val="Memoria ECO_HUVH-(Esp)"/>
      <sheetName val="Medicación (Español)"/>
      <sheetName val="Budget_HUVH(English)"/>
      <sheetName val="Hoja1"/>
      <sheetName val="Hoja2"/>
      <sheetName val="DATOS"/>
    </sheetNames>
    <sheetDataSet>
      <sheetData sheetId="0" refreshError="1"/>
      <sheetData sheetId="1" refreshError="1"/>
      <sheetData sheetId="2" refreshError="1"/>
      <sheetData sheetId="3" refreshError="1"/>
      <sheetData sheetId="4" refreshError="1"/>
      <sheetData sheetId="5">
        <row r="1">
          <cell r="A1" t="str">
            <v>PHASE I-II</v>
          </cell>
        </row>
        <row r="2">
          <cell r="A2" t="str">
            <v>PHASE III</v>
          </cell>
        </row>
        <row r="3">
          <cell r="A3" t="str">
            <v>PHASE IV</v>
          </cell>
        </row>
        <row r="4">
          <cell r="A4" t="str">
            <v>PAS(studies)</v>
          </cell>
        </row>
        <row r="5">
          <cell r="A5" t="str">
            <v>MEDICAL DEVICE</v>
          </cell>
        </row>
      </sheetData>
      <sheetData sheetId="6">
        <row r="1">
          <cell r="A1" t="str">
            <v>FASE I-II</v>
          </cell>
        </row>
        <row r="2">
          <cell r="A2" t="str">
            <v>FASE III</v>
          </cell>
        </row>
        <row r="3">
          <cell r="A3" t="str">
            <v>FASE IV</v>
          </cell>
        </row>
        <row r="4">
          <cell r="A4" t="str">
            <v>EOM</v>
          </cell>
        </row>
        <row r="5">
          <cell r="A5" t="str">
            <v>PRODUCTO SANITARIO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Instructions"/>
      <sheetName val="Memoria ECONOMICA EC_HUVH-(Esp)"/>
      <sheetName val="Memoria ECOEC_HUVH(English)"/>
      <sheetName val="Medicación (Español)"/>
      <sheetName val="Medicinal products (English) "/>
      <sheetName val="Hoja1"/>
      <sheetName val="Hoja2"/>
      <sheetName val="DATOS"/>
    </sheetNames>
    <sheetDataSet>
      <sheetData sheetId="0" refreshError="1"/>
      <sheetData sheetId="1" refreshError="1"/>
      <sheetData sheetId="2" refreshError="1"/>
      <sheetData sheetId="3" refreshError="1"/>
      <sheetData sheetId="4" refreshError="1"/>
      <sheetData sheetId="5" refreshError="1"/>
      <sheetData sheetId="6">
        <row r="1">
          <cell r="A1" t="str">
            <v>PHASE I-II</v>
          </cell>
        </row>
        <row r="2">
          <cell r="A2" t="str">
            <v>PHASE III</v>
          </cell>
        </row>
        <row r="3">
          <cell r="A3" t="str">
            <v>PHASE IV</v>
          </cell>
        </row>
        <row r="4">
          <cell r="A4" t="str">
            <v>PAS(studies)</v>
          </cell>
        </row>
        <row r="5">
          <cell r="A5" t="str">
            <v>MEDICAL DEVICE</v>
          </cell>
        </row>
      </sheetData>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55"/>
  <sheetViews>
    <sheetView showGridLines="0" zoomScale="95" zoomScaleNormal="95" workbookViewId="0">
      <selection activeCell="B14" sqref="B14"/>
    </sheetView>
  </sheetViews>
  <sheetFormatPr baseColWidth="10" defaultColWidth="11.44140625" defaultRowHeight="14.4" x14ac:dyDescent="0.3"/>
  <cols>
    <col min="1" max="1" width="43.5546875" customWidth="1"/>
    <col min="2" max="2" width="135.44140625" customWidth="1"/>
    <col min="4" max="4" width="50.6640625" customWidth="1"/>
    <col min="5" max="5" width="145.44140625" customWidth="1"/>
  </cols>
  <sheetData>
    <row r="1" spans="1:17" ht="16.2" thickBot="1" x14ac:dyDescent="0.35">
      <c r="A1" s="388" t="s">
        <v>222</v>
      </c>
      <c r="B1" s="389"/>
      <c r="D1" s="388" t="s">
        <v>223</v>
      </c>
      <c r="E1" s="389"/>
      <c r="F1" s="373"/>
      <c r="G1" s="373"/>
      <c r="H1" s="373"/>
      <c r="I1" s="373"/>
      <c r="J1" s="373"/>
      <c r="K1" s="373"/>
      <c r="L1" s="373"/>
      <c r="M1" s="373"/>
      <c r="N1" s="373"/>
      <c r="O1" s="373"/>
      <c r="P1" s="373"/>
      <c r="Q1" s="373"/>
    </row>
    <row r="2" spans="1:17" ht="15" thickBot="1" x14ac:dyDescent="0.35">
      <c r="F2" s="373"/>
      <c r="G2" s="373"/>
      <c r="H2" s="373"/>
      <c r="I2" s="373"/>
      <c r="J2" s="373"/>
      <c r="K2" s="373"/>
      <c r="L2" s="373"/>
      <c r="M2" s="373"/>
      <c r="N2" s="373"/>
      <c r="O2" s="373"/>
      <c r="P2" s="373"/>
      <c r="Q2" s="373"/>
    </row>
    <row r="3" spans="1:17" ht="16.2" thickBot="1" x14ac:dyDescent="0.35">
      <c r="A3" s="315" t="s">
        <v>224</v>
      </c>
      <c r="D3" s="315" t="s">
        <v>225</v>
      </c>
      <c r="F3" s="374"/>
      <c r="G3" s="373"/>
      <c r="H3" s="373"/>
      <c r="I3" s="373"/>
      <c r="J3" s="373"/>
      <c r="K3" s="373"/>
      <c r="L3" s="373"/>
      <c r="M3" s="373"/>
      <c r="N3" s="373"/>
      <c r="O3" s="373"/>
      <c r="P3" s="373"/>
      <c r="Q3" s="373"/>
    </row>
    <row r="4" spans="1:17" ht="40.5" customHeight="1" x14ac:dyDescent="0.3">
      <c r="A4" s="390" t="s">
        <v>226</v>
      </c>
      <c r="B4" s="391"/>
      <c r="D4" s="316" t="s">
        <v>227</v>
      </c>
      <c r="E4" s="317"/>
      <c r="F4" s="373"/>
      <c r="G4" s="373"/>
      <c r="H4" s="373"/>
      <c r="I4" s="373"/>
      <c r="J4" s="373"/>
      <c r="K4" s="373"/>
      <c r="L4" s="373"/>
      <c r="M4" s="373"/>
      <c r="N4" s="373"/>
      <c r="O4" s="373"/>
      <c r="P4" s="373"/>
      <c r="Q4" s="373"/>
    </row>
    <row r="5" spans="1:17" x14ac:dyDescent="0.3">
      <c r="A5" s="392" t="s">
        <v>228</v>
      </c>
      <c r="B5" s="393"/>
      <c r="D5" s="318" t="s">
        <v>229</v>
      </c>
      <c r="E5" s="319"/>
      <c r="F5" s="373"/>
      <c r="G5" s="373"/>
      <c r="H5" s="373"/>
      <c r="I5" s="373"/>
      <c r="J5" s="373"/>
      <c r="K5" s="373"/>
      <c r="L5" s="373"/>
      <c r="M5" s="373"/>
      <c r="N5" s="373"/>
      <c r="O5" s="373"/>
      <c r="P5" s="373"/>
      <c r="Q5" s="373"/>
    </row>
    <row r="6" spans="1:17" ht="41.4" customHeight="1" x14ac:dyDescent="0.3">
      <c r="A6" s="376" t="s">
        <v>230</v>
      </c>
      <c r="B6" s="377"/>
      <c r="D6" s="386" t="s">
        <v>231</v>
      </c>
      <c r="E6" s="387"/>
      <c r="F6" s="373"/>
      <c r="G6" s="373"/>
      <c r="H6" s="373"/>
      <c r="I6" s="373"/>
      <c r="J6" s="373"/>
      <c r="K6" s="373"/>
      <c r="L6" s="373"/>
      <c r="M6" s="373"/>
      <c r="N6" s="373"/>
      <c r="O6" s="373"/>
      <c r="P6" s="373"/>
      <c r="Q6" s="373"/>
    </row>
    <row r="7" spans="1:17" ht="21" customHeight="1" x14ac:dyDescent="0.3">
      <c r="A7" s="376" t="s">
        <v>232</v>
      </c>
      <c r="B7" s="377"/>
      <c r="D7" s="318" t="s">
        <v>233</v>
      </c>
      <c r="E7" s="320"/>
      <c r="F7" s="373"/>
      <c r="G7" s="373"/>
      <c r="H7" s="373"/>
      <c r="I7" s="373"/>
      <c r="J7" s="373"/>
      <c r="K7" s="373"/>
      <c r="L7" s="373"/>
      <c r="M7" s="373"/>
      <c r="N7" s="373"/>
      <c r="O7" s="373"/>
      <c r="P7" s="373"/>
      <c r="Q7" s="373"/>
    </row>
    <row r="8" spans="1:17" ht="19.5" customHeight="1" x14ac:dyDescent="0.3">
      <c r="A8" s="376" t="s">
        <v>234</v>
      </c>
      <c r="B8" s="377"/>
      <c r="D8" s="318" t="s">
        <v>235</v>
      </c>
      <c r="E8" s="319"/>
      <c r="F8" s="373"/>
      <c r="G8" s="373"/>
      <c r="H8" s="373"/>
      <c r="I8" s="373"/>
      <c r="J8" s="373"/>
      <c r="K8" s="373"/>
      <c r="L8" s="373"/>
      <c r="M8" s="373"/>
      <c r="N8" s="373"/>
      <c r="O8" s="373"/>
      <c r="P8" s="373"/>
      <c r="Q8" s="373"/>
    </row>
    <row r="9" spans="1:17" ht="26.4" customHeight="1" x14ac:dyDescent="0.3">
      <c r="A9" s="386" t="s">
        <v>236</v>
      </c>
      <c r="B9" s="387"/>
      <c r="D9" s="380" t="s">
        <v>237</v>
      </c>
      <c r="E9" s="379"/>
      <c r="F9" s="373"/>
      <c r="G9" s="373"/>
      <c r="H9" s="373"/>
      <c r="I9" s="373"/>
      <c r="J9" s="373"/>
      <c r="K9" s="373"/>
      <c r="L9" s="373"/>
      <c r="M9" s="373"/>
      <c r="N9" s="373"/>
      <c r="O9" s="373"/>
      <c r="P9" s="373"/>
      <c r="Q9" s="373"/>
    </row>
    <row r="10" spans="1:17" ht="28.2" customHeight="1" x14ac:dyDescent="0.3">
      <c r="A10" s="376" t="s">
        <v>238</v>
      </c>
      <c r="B10" s="377"/>
      <c r="D10" s="380" t="s">
        <v>239</v>
      </c>
      <c r="E10" s="381"/>
      <c r="F10" s="373"/>
      <c r="G10" s="373"/>
      <c r="H10" s="373"/>
      <c r="I10" s="373"/>
      <c r="J10" s="373"/>
      <c r="K10" s="373"/>
      <c r="L10" s="373"/>
      <c r="M10" s="373"/>
      <c r="N10" s="373"/>
      <c r="O10" s="373"/>
      <c r="P10" s="373"/>
      <c r="Q10" s="373"/>
    </row>
    <row r="11" spans="1:17" ht="33" customHeight="1" x14ac:dyDescent="0.3">
      <c r="A11" s="376" t="s">
        <v>240</v>
      </c>
      <c r="B11" s="377"/>
      <c r="D11" s="378" t="s">
        <v>241</v>
      </c>
      <c r="E11" s="379"/>
      <c r="F11" s="373"/>
      <c r="G11" s="373"/>
      <c r="H11" s="373"/>
      <c r="I11" s="373"/>
      <c r="J11" s="373"/>
      <c r="K11" s="373"/>
      <c r="L11" s="373"/>
      <c r="M11" s="373"/>
      <c r="N11" s="373"/>
      <c r="O11" s="373"/>
      <c r="P11" s="373"/>
      <c r="Q11" s="373"/>
    </row>
    <row r="12" spans="1:17" ht="33" customHeight="1" x14ac:dyDescent="0.3">
      <c r="A12" s="376" t="s">
        <v>242</v>
      </c>
      <c r="B12" s="377"/>
      <c r="D12" s="380" t="s">
        <v>243</v>
      </c>
      <c r="E12" s="381"/>
      <c r="F12" s="373"/>
      <c r="G12" s="373"/>
      <c r="H12" s="373"/>
      <c r="I12" s="373"/>
      <c r="J12" s="373"/>
      <c r="K12" s="373"/>
      <c r="L12" s="373"/>
      <c r="M12" s="373"/>
      <c r="N12" s="373"/>
      <c r="O12" s="373"/>
      <c r="P12" s="373"/>
      <c r="Q12" s="373"/>
    </row>
    <row r="13" spans="1:17" ht="28.95" customHeight="1" thickBot="1" x14ac:dyDescent="0.35">
      <c r="A13" s="382" t="s">
        <v>244</v>
      </c>
      <c r="B13" s="383"/>
      <c r="D13" s="384" t="s">
        <v>245</v>
      </c>
      <c r="E13" s="385"/>
      <c r="F13" s="373"/>
      <c r="G13" s="373"/>
      <c r="H13" s="373"/>
      <c r="I13" s="373"/>
      <c r="J13" s="373"/>
      <c r="K13" s="373"/>
      <c r="L13" s="373"/>
      <c r="M13" s="373"/>
      <c r="N13" s="373"/>
      <c r="O13" s="373"/>
      <c r="P13" s="373"/>
      <c r="Q13" s="373"/>
    </row>
    <row r="14" spans="1:17" ht="21" customHeight="1" thickBot="1" x14ac:dyDescent="0.35">
      <c r="F14" s="373"/>
      <c r="G14" s="373"/>
      <c r="H14" s="373"/>
      <c r="I14" s="373"/>
      <c r="J14" s="373"/>
      <c r="K14" s="373"/>
      <c r="L14" s="373"/>
      <c r="M14" s="373"/>
      <c r="N14" s="373"/>
      <c r="O14" s="373"/>
      <c r="P14" s="373"/>
      <c r="Q14" s="373"/>
    </row>
    <row r="15" spans="1:17" ht="35.25" customHeight="1" thickBot="1" x14ac:dyDescent="0.35">
      <c r="A15" s="321" t="s">
        <v>246</v>
      </c>
      <c r="D15" s="321" t="s">
        <v>247</v>
      </c>
      <c r="E15" s="322" t="s">
        <v>248</v>
      </c>
      <c r="F15" s="375"/>
      <c r="G15" s="375"/>
      <c r="H15" s="375"/>
      <c r="I15" s="375"/>
      <c r="J15" s="375"/>
      <c r="K15" s="375"/>
      <c r="L15" s="375"/>
      <c r="M15" s="375"/>
      <c r="N15" s="375"/>
      <c r="O15" s="375"/>
      <c r="P15" s="375"/>
      <c r="Q15" s="375"/>
    </row>
    <row r="16" spans="1:17" ht="15" thickBot="1" x14ac:dyDescent="0.35">
      <c r="A16" s="323" t="s">
        <v>4</v>
      </c>
      <c r="B16" s="324" t="s">
        <v>249</v>
      </c>
      <c r="D16" s="323" t="s">
        <v>103</v>
      </c>
      <c r="E16" s="325" t="s">
        <v>250</v>
      </c>
      <c r="F16" s="373"/>
      <c r="G16" s="373"/>
      <c r="H16" s="373"/>
      <c r="I16" s="373"/>
      <c r="J16" s="373"/>
      <c r="K16" s="373"/>
      <c r="L16" s="373"/>
      <c r="M16" s="373"/>
      <c r="N16" s="373"/>
      <c r="O16" s="373"/>
      <c r="P16" s="373"/>
      <c r="Q16" s="373"/>
    </row>
    <row r="17" spans="1:17" x14ac:dyDescent="0.3">
      <c r="A17" s="326" t="s">
        <v>8</v>
      </c>
      <c r="B17" s="327" t="s">
        <v>249</v>
      </c>
      <c r="D17" s="326" t="s">
        <v>107</v>
      </c>
      <c r="E17" s="325" t="s">
        <v>250</v>
      </c>
      <c r="F17" s="373"/>
      <c r="G17" s="373"/>
      <c r="H17" s="373"/>
      <c r="I17" s="373"/>
      <c r="J17" s="373"/>
      <c r="K17" s="373"/>
      <c r="L17" s="373"/>
      <c r="M17" s="373"/>
      <c r="N17" s="373"/>
      <c r="O17" s="373"/>
      <c r="P17" s="373"/>
      <c r="Q17" s="373"/>
    </row>
    <row r="18" spans="1:17" ht="27" customHeight="1" thickBot="1" x14ac:dyDescent="0.35">
      <c r="A18" s="326" t="s">
        <v>10</v>
      </c>
      <c r="B18" s="327" t="s">
        <v>251</v>
      </c>
      <c r="D18" s="326" t="s">
        <v>110</v>
      </c>
      <c r="E18" s="328" t="s">
        <v>252</v>
      </c>
      <c r="F18" s="373"/>
      <c r="G18" s="373"/>
      <c r="H18" s="373"/>
      <c r="I18" s="373"/>
      <c r="J18" s="373"/>
      <c r="K18" s="373"/>
      <c r="L18" s="373"/>
      <c r="M18" s="373"/>
      <c r="N18" s="373"/>
      <c r="O18" s="373"/>
      <c r="P18" s="373"/>
      <c r="Q18" s="373"/>
    </row>
    <row r="19" spans="1:17" ht="15" thickBot="1" x14ac:dyDescent="0.35">
      <c r="A19" s="326" t="s">
        <v>13</v>
      </c>
      <c r="B19" s="327" t="s">
        <v>253</v>
      </c>
      <c r="D19" s="326" t="s">
        <v>112</v>
      </c>
      <c r="E19" s="329" t="s">
        <v>254</v>
      </c>
      <c r="F19" s="373"/>
      <c r="G19" s="373"/>
      <c r="H19" s="373"/>
      <c r="I19" s="373"/>
      <c r="J19" s="373"/>
      <c r="K19" s="373"/>
      <c r="L19" s="373"/>
      <c r="M19" s="373"/>
      <c r="N19" s="373"/>
      <c r="O19" s="373"/>
      <c r="P19" s="373"/>
      <c r="Q19" s="373"/>
    </row>
    <row r="20" spans="1:17" x14ac:dyDescent="0.3">
      <c r="A20" s="326" t="s">
        <v>255</v>
      </c>
      <c r="B20" s="327" t="s">
        <v>256</v>
      </c>
      <c r="D20" s="326" t="s">
        <v>255</v>
      </c>
      <c r="E20" s="330" t="s">
        <v>257</v>
      </c>
      <c r="F20" s="373"/>
      <c r="G20" s="373"/>
      <c r="H20" s="373"/>
      <c r="I20" s="373"/>
      <c r="J20" s="373"/>
      <c r="K20" s="373"/>
      <c r="L20" s="373"/>
      <c r="M20" s="373"/>
      <c r="N20" s="373"/>
      <c r="O20" s="373"/>
      <c r="P20" s="373"/>
      <c r="Q20" s="373"/>
    </row>
    <row r="21" spans="1:17" ht="27" thickBot="1" x14ac:dyDescent="0.35">
      <c r="A21" s="331" t="s">
        <v>258</v>
      </c>
      <c r="B21" s="332" t="s">
        <v>259</v>
      </c>
      <c r="D21" s="331" t="s">
        <v>115</v>
      </c>
      <c r="E21" s="333" t="s">
        <v>260</v>
      </c>
      <c r="F21" s="373"/>
      <c r="G21" s="373"/>
      <c r="H21" s="373"/>
      <c r="I21" s="373"/>
      <c r="J21" s="373"/>
      <c r="K21" s="373"/>
      <c r="L21" s="373"/>
      <c r="M21" s="373"/>
      <c r="N21" s="373"/>
      <c r="O21" s="373"/>
      <c r="P21" s="373"/>
      <c r="Q21" s="373"/>
    </row>
    <row r="22" spans="1:17" ht="20.399999999999999" customHeight="1" x14ac:dyDescent="0.3">
      <c r="A22" s="334" t="s">
        <v>5</v>
      </c>
      <c r="B22" s="335" t="s">
        <v>6</v>
      </c>
      <c r="D22" s="334" t="s">
        <v>104</v>
      </c>
      <c r="E22" s="336" t="s">
        <v>105</v>
      </c>
      <c r="F22" s="373"/>
      <c r="G22" s="373"/>
      <c r="H22" s="373"/>
      <c r="I22" s="373"/>
      <c r="J22" s="373"/>
      <c r="K22" s="373"/>
      <c r="L22" s="373"/>
      <c r="M22" s="373"/>
      <c r="N22" s="373"/>
      <c r="O22" s="373"/>
      <c r="P22" s="373"/>
      <c r="Q22" s="373"/>
    </row>
    <row r="23" spans="1:17" x14ac:dyDescent="0.3">
      <c r="A23" s="326" t="s">
        <v>7</v>
      </c>
      <c r="B23" s="337" t="s">
        <v>261</v>
      </c>
      <c r="D23" s="326" t="s">
        <v>106</v>
      </c>
      <c r="E23" s="338" t="s">
        <v>262</v>
      </c>
      <c r="F23" s="373"/>
      <c r="G23" s="373"/>
      <c r="H23" s="373"/>
      <c r="I23" s="373"/>
      <c r="J23" s="373"/>
      <c r="K23" s="373"/>
      <c r="L23" s="373"/>
      <c r="M23" s="373"/>
      <c r="N23" s="373"/>
      <c r="O23" s="373"/>
      <c r="P23" s="373"/>
      <c r="Q23" s="373"/>
    </row>
    <row r="24" spans="1:17" x14ac:dyDescent="0.3">
      <c r="A24" s="326" t="s">
        <v>9</v>
      </c>
      <c r="B24" s="327" t="s">
        <v>263</v>
      </c>
      <c r="D24" s="326" t="s">
        <v>108</v>
      </c>
      <c r="E24" s="338" t="s">
        <v>264</v>
      </c>
      <c r="F24" s="373"/>
      <c r="G24" s="373"/>
      <c r="H24" s="373"/>
      <c r="I24" s="373"/>
      <c r="J24" s="373"/>
      <c r="K24" s="373"/>
      <c r="L24" s="373"/>
      <c r="M24" s="373"/>
      <c r="N24" s="373"/>
      <c r="O24" s="373"/>
      <c r="P24" s="373"/>
      <c r="Q24" s="373"/>
    </row>
    <row r="25" spans="1:17" x14ac:dyDescent="0.3">
      <c r="A25" s="326" t="s">
        <v>11</v>
      </c>
      <c r="B25" s="327" t="s">
        <v>265</v>
      </c>
      <c r="D25" s="326" t="s">
        <v>111</v>
      </c>
      <c r="E25" s="338" t="s">
        <v>266</v>
      </c>
      <c r="F25" s="373"/>
      <c r="G25" s="373"/>
      <c r="H25" s="373"/>
      <c r="I25" s="373"/>
      <c r="J25" s="373"/>
      <c r="K25" s="373"/>
      <c r="L25" s="373"/>
      <c r="M25" s="373"/>
      <c r="N25" s="373"/>
      <c r="O25" s="373"/>
      <c r="P25" s="373"/>
      <c r="Q25" s="373"/>
    </row>
    <row r="26" spans="1:17" x14ac:dyDescent="0.3">
      <c r="A26" s="326" t="s">
        <v>267</v>
      </c>
      <c r="B26" s="327" t="s">
        <v>268</v>
      </c>
      <c r="D26" s="326" t="s">
        <v>113</v>
      </c>
      <c r="E26" s="338" t="s">
        <v>269</v>
      </c>
      <c r="F26" s="373"/>
      <c r="G26" s="373"/>
      <c r="H26" s="373"/>
      <c r="I26" s="373"/>
      <c r="J26" s="373"/>
      <c r="K26" s="373"/>
      <c r="L26" s="373"/>
      <c r="M26" s="373"/>
      <c r="N26" s="373"/>
      <c r="O26" s="373"/>
      <c r="P26" s="373"/>
      <c r="Q26" s="373"/>
    </row>
    <row r="27" spans="1:17" x14ac:dyDescent="0.3">
      <c r="A27" s="326" t="s">
        <v>16</v>
      </c>
      <c r="B27" s="327" t="s">
        <v>270</v>
      </c>
      <c r="D27" s="326" t="s">
        <v>114</v>
      </c>
      <c r="E27" s="338" t="s">
        <v>271</v>
      </c>
      <c r="F27" s="373"/>
      <c r="G27" s="373"/>
      <c r="H27" s="373"/>
      <c r="I27" s="373"/>
      <c r="J27" s="373"/>
      <c r="K27" s="373"/>
      <c r="L27" s="373"/>
      <c r="M27" s="373"/>
      <c r="N27" s="373"/>
      <c r="O27" s="373"/>
      <c r="P27" s="373"/>
      <c r="Q27" s="373"/>
    </row>
    <row r="28" spans="1:17" x14ac:dyDescent="0.3">
      <c r="A28" s="326" t="s">
        <v>19</v>
      </c>
      <c r="B28" s="327" t="s">
        <v>272</v>
      </c>
      <c r="D28" s="326" t="s">
        <v>216</v>
      </c>
      <c r="E28" s="338" t="s">
        <v>273</v>
      </c>
      <c r="F28" s="373"/>
      <c r="G28" s="373"/>
      <c r="H28" s="373"/>
      <c r="I28" s="373"/>
      <c r="J28" s="373"/>
      <c r="K28" s="373"/>
      <c r="L28" s="373"/>
      <c r="M28" s="373"/>
      <c r="N28" s="373"/>
      <c r="O28" s="373"/>
      <c r="P28" s="373"/>
      <c r="Q28" s="373"/>
    </row>
    <row r="29" spans="1:17" x14ac:dyDescent="0.3">
      <c r="A29" s="326" t="s">
        <v>20</v>
      </c>
      <c r="B29" s="327" t="s">
        <v>274</v>
      </c>
      <c r="D29" s="326" t="s">
        <v>116</v>
      </c>
      <c r="E29" s="338" t="s">
        <v>275</v>
      </c>
      <c r="F29" s="373"/>
      <c r="G29" s="373"/>
      <c r="H29" s="373"/>
      <c r="I29" s="373"/>
      <c r="J29" s="373"/>
      <c r="K29" s="373"/>
      <c r="L29" s="373"/>
      <c r="M29" s="373"/>
      <c r="N29" s="373"/>
      <c r="O29" s="373"/>
      <c r="P29" s="373"/>
      <c r="Q29" s="373"/>
    </row>
    <row r="30" spans="1:17" x14ac:dyDescent="0.3">
      <c r="A30" s="326" t="s">
        <v>22</v>
      </c>
      <c r="B30" s="327" t="s">
        <v>276</v>
      </c>
      <c r="D30" s="326" t="s">
        <v>198</v>
      </c>
      <c r="E30" s="338" t="s">
        <v>277</v>
      </c>
      <c r="F30" s="373"/>
      <c r="G30" s="373"/>
      <c r="H30" s="373"/>
      <c r="I30" s="373"/>
      <c r="J30" s="373"/>
      <c r="K30" s="373"/>
      <c r="L30" s="373"/>
      <c r="M30" s="373"/>
      <c r="N30" s="373"/>
      <c r="O30" s="373"/>
      <c r="P30" s="373"/>
      <c r="Q30" s="373"/>
    </row>
    <row r="31" spans="1:17" ht="27" thickBot="1" x14ac:dyDescent="0.35">
      <c r="A31" s="339" t="s">
        <v>278</v>
      </c>
      <c r="B31" s="340" t="s">
        <v>279</v>
      </c>
      <c r="D31" s="339" t="s">
        <v>280</v>
      </c>
      <c r="E31" s="333" t="s">
        <v>281</v>
      </c>
      <c r="F31" s="373"/>
      <c r="G31" s="373"/>
      <c r="H31" s="373"/>
      <c r="I31" s="373"/>
      <c r="J31" s="373"/>
      <c r="K31" s="373"/>
      <c r="L31" s="373"/>
      <c r="M31" s="373"/>
      <c r="N31" s="373"/>
      <c r="O31" s="373"/>
      <c r="P31" s="373"/>
      <c r="Q31" s="373"/>
    </row>
    <row r="32" spans="1:17" ht="19.5" customHeight="1" thickBot="1" x14ac:dyDescent="0.35">
      <c r="A32" s="341"/>
      <c r="B32" s="342"/>
      <c r="D32" s="343"/>
      <c r="E32" s="344"/>
      <c r="F32" s="373"/>
      <c r="G32" s="373"/>
      <c r="H32" s="373"/>
      <c r="I32" s="373"/>
      <c r="J32" s="373"/>
      <c r="K32" s="373"/>
      <c r="L32" s="373"/>
      <c r="M32" s="373"/>
      <c r="N32" s="373"/>
      <c r="O32" s="373"/>
      <c r="P32" s="373"/>
      <c r="Q32" s="373"/>
    </row>
    <row r="33" spans="1:17" ht="245.4" customHeight="1" thickBot="1" x14ac:dyDescent="0.35">
      <c r="A33" s="345" t="s">
        <v>282</v>
      </c>
      <c r="B33" s="346" t="s">
        <v>283</v>
      </c>
      <c r="D33" s="345" t="s">
        <v>284</v>
      </c>
      <c r="E33" s="347" t="s">
        <v>285</v>
      </c>
      <c r="F33" s="373"/>
      <c r="G33" s="373"/>
      <c r="H33" s="373"/>
      <c r="I33" s="373"/>
      <c r="J33" s="373"/>
      <c r="K33" s="373"/>
      <c r="L33" s="373"/>
      <c r="M33" s="373"/>
      <c r="N33" s="373"/>
      <c r="O33" s="373"/>
      <c r="P33" s="373"/>
      <c r="Q33" s="373"/>
    </row>
    <row r="34" spans="1:17" ht="154.5" customHeight="1" thickBot="1" x14ac:dyDescent="0.35">
      <c r="A34" s="345" t="s">
        <v>286</v>
      </c>
      <c r="B34" s="346" t="s">
        <v>287</v>
      </c>
      <c r="D34" s="345" t="s">
        <v>288</v>
      </c>
      <c r="E34" s="347" t="s">
        <v>289</v>
      </c>
      <c r="F34" s="373"/>
      <c r="G34" s="373"/>
      <c r="H34" s="373"/>
      <c r="I34" s="373"/>
      <c r="J34" s="373"/>
      <c r="K34" s="373"/>
      <c r="L34" s="373"/>
      <c r="M34" s="373"/>
      <c r="N34" s="373"/>
      <c r="O34" s="373"/>
      <c r="P34" s="373"/>
      <c r="Q34" s="373"/>
    </row>
    <row r="35" spans="1:17" ht="138.75" customHeight="1" thickBot="1" x14ac:dyDescent="0.35">
      <c r="A35" s="345" t="s">
        <v>290</v>
      </c>
      <c r="B35" s="346" t="s">
        <v>291</v>
      </c>
      <c r="D35" s="345" t="s">
        <v>292</v>
      </c>
      <c r="E35" s="346" t="s">
        <v>293</v>
      </c>
      <c r="F35" s="373"/>
      <c r="G35" s="373"/>
      <c r="H35" s="373"/>
      <c r="I35" s="373"/>
      <c r="J35" s="373"/>
      <c r="K35" s="373"/>
      <c r="L35" s="373"/>
      <c r="M35" s="373"/>
      <c r="N35" s="373"/>
      <c r="O35" s="373"/>
      <c r="P35" s="373"/>
      <c r="Q35" s="373"/>
    </row>
    <row r="36" spans="1:17" ht="51.6" customHeight="1" thickBot="1" x14ac:dyDescent="0.35">
      <c r="A36" s="345" t="s">
        <v>294</v>
      </c>
      <c r="B36" s="332" t="s">
        <v>295</v>
      </c>
      <c r="D36" s="345" t="s">
        <v>296</v>
      </c>
      <c r="E36" s="346" t="s">
        <v>297</v>
      </c>
      <c r="F36" s="373"/>
      <c r="G36" s="373"/>
      <c r="H36" s="373"/>
      <c r="I36" s="373"/>
      <c r="J36" s="373"/>
      <c r="K36" s="373"/>
      <c r="L36" s="373"/>
      <c r="M36" s="373"/>
      <c r="N36" s="373"/>
      <c r="O36" s="373"/>
      <c r="P36" s="373"/>
      <c r="Q36" s="373"/>
    </row>
    <row r="37" spans="1:17" ht="130.80000000000001" customHeight="1" thickBot="1" x14ac:dyDescent="0.35">
      <c r="A37" s="345" t="s">
        <v>298</v>
      </c>
      <c r="B37" s="332" t="s">
        <v>299</v>
      </c>
      <c r="D37" s="345" t="s">
        <v>300</v>
      </c>
      <c r="E37" s="348" t="s">
        <v>301</v>
      </c>
      <c r="F37" s="373"/>
      <c r="G37" s="373"/>
      <c r="H37" s="373"/>
      <c r="I37" s="373"/>
      <c r="J37" s="373"/>
      <c r="K37" s="373"/>
      <c r="L37" s="373"/>
      <c r="M37" s="373"/>
      <c r="N37" s="373"/>
      <c r="O37" s="373"/>
      <c r="P37" s="373"/>
      <c r="Q37" s="373"/>
    </row>
    <row r="38" spans="1:17" ht="42.6" customHeight="1" thickBot="1" x14ac:dyDescent="0.35">
      <c r="A38" s="345" t="s">
        <v>302</v>
      </c>
      <c r="B38" s="340" t="s">
        <v>303</v>
      </c>
      <c r="D38" s="345" t="s">
        <v>304</v>
      </c>
      <c r="E38" s="349" t="s">
        <v>305</v>
      </c>
      <c r="F38" s="373"/>
      <c r="G38" s="373"/>
      <c r="H38" s="373"/>
      <c r="I38" s="373"/>
      <c r="J38" s="373"/>
      <c r="K38" s="373"/>
      <c r="L38" s="373"/>
      <c r="M38" s="373"/>
      <c r="N38" s="373"/>
      <c r="O38" s="373"/>
      <c r="P38" s="373"/>
      <c r="Q38" s="373"/>
    </row>
    <row r="39" spans="1:17" ht="342" customHeight="1" thickBot="1" x14ac:dyDescent="0.35">
      <c r="A39" s="331" t="s">
        <v>306</v>
      </c>
      <c r="B39" s="346" t="s">
        <v>307</v>
      </c>
      <c r="D39" s="331" t="s">
        <v>308</v>
      </c>
      <c r="E39" s="347" t="s">
        <v>309</v>
      </c>
      <c r="F39" s="373"/>
      <c r="G39" s="373"/>
      <c r="H39" s="373"/>
      <c r="I39" s="373"/>
      <c r="J39" s="373"/>
      <c r="K39" s="373"/>
      <c r="L39" s="373"/>
      <c r="M39" s="373"/>
      <c r="N39" s="373"/>
      <c r="O39" s="373"/>
      <c r="P39" s="373"/>
      <c r="Q39" s="373"/>
    </row>
    <row r="40" spans="1:17" ht="44.25" customHeight="1" thickBot="1" x14ac:dyDescent="0.35">
      <c r="A40" s="331" t="s">
        <v>310</v>
      </c>
      <c r="B40" s="346" t="s">
        <v>311</v>
      </c>
      <c r="D40" s="331" t="s">
        <v>312</v>
      </c>
      <c r="E40" s="350" t="s">
        <v>313</v>
      </c>
      <c r="F40" s="373"/>
      <c r="G40" s="373"/>
      <c r="H40" s="373"/>
      <c r="I40" s="373"/>
      <c r="J40" s="373"/>
      <c r="K40" s="373"/>
      <c r="L40" s="373"/>
      <c r="M40" s="373"/>
      <c r="N40" s="373"/>
      <c r="O40" s="373"/>
      <c r="P40" s="373"/>
      <c r="Q40" s="373"/>
    </row>
    <row r="41" spans="1:17" ht="18.600000000000001" customHeight="1" thickBot="1" x14ac:dyDescent="0.35">
      <c r="A41" s="351"/>
      <c r="B41" s="352"/>
      <c r="D41" s="351"/>
      <c r="E41" s="352"/>
      <c r="F41" s="373"/>
      <c r="G41" s="373"/>
      <c r="H41" s="373"/>
      <c r="I41" s="373"/>
      <c r="J41" s="373"/>
      <c r="K41" s="373"/>
      <c r="L41" s="373"/>
      <c r="M41" s="373"/>
      <c r="N41" s="373"/>
      <c r="O41" s="373"/>
      <c r="P41" s="373"/>
      <c r="Q41" s="373"/>
    </row>
    <row r="42" spans="1:17" ht="22.8" customHeight="1" thickBot="1" x14ac:dyDescent="0.35">
      <c r="A42" s="353" t="s">
        <v>314</v>
      </c>
      <c r="B42" s="354"/>
      <c r="D42" s="353" t="s">
        <v>315</v>
      </c>
      <c r="E42" s="354"/>
      <c r="F42" s="373"/>
      <c r="G42" s="373"/>
      <c r="H42" s="373"/>
      <c r="I42" s="373"/>
      <c r="J42" s="373"/>
      <c r="K42" s="373"/>
      <c r="L42" s="373"/>
      <c r="M42" s="373"/>
      <c r="N42" s="373"/>
      <c r="O42" s="373"/>
      <c r="P42" s="373"/>
      <c r="Q42" s="373"/>
    </row>
    <row r="43" spans="1:17" ht="40.200000000000003" thickBot="1" x14ac:dyDescent="0.35">
      <c r="A43" s="355" t="s">
        <v>27</v>
      </c>
      <c r="B43" s="356" t="s">
        <v>316</v>
      </c>
      <c r="D43" s="355" t="s">
        <v>119</v>
      </c>
      <c r="E43" s="346" t="s">
        <v>317</v>
      </c>
      <c r="F43" s="373"/>
      <c r="G43" s="373"/>
      <c r="H43" s="373"/>
      <c r="I43" s="373"/>
      <c r="J43" s="373"/>
      <c r="K43" s="373"/>
      <c r="L43" s="373"/>
      <c r="M43" s="373"/>
      <c r="N43" s="373"/>
      <c r="O43" s="373"/>
      <c r="P43" s="373"/>
      <c r="Q43" s="373"/>
    </row>
    <row r="44" spans="1:17" ht="39.6" customHeight="1" thickBot="1" x14ac:dyDescent="0.35">
      <c r="A44" s="331" t="s">
        <v>28</v>
      </c>
      <c r="B44" s="356" t="s">
        <v>318</v>
      </c>
      <c r="D44" s="355" t="s">
        <v>120</v>
      </c>
      <c r="E44" s="340" t="s">
        <v>319</v>
      </c>
      <c r="F44" s="373"/>
      <c r="G44" s="373"/>
      <c r="H44" s="373"/>
      <c r="I44" s="373"/>
      <c r="J44" s="373"/>
      <c r="K44" s="373"/>
      <c r="L44" s="373"/>
      <c r="M44" s="373"/>
      <c r="N44" s="373"/>
      <c r="O44" s="373"/>
      <c r="P44" s="373"/>
      <c r="Q44" s="373"/>
    </row>
    <row r="45" spans="1:17" ht="37.200000000000003" customHeight="1" thickBot="1" x14ac:dyDescent="0.35">
      <c r="A45" s="331" t="s">
        <v>37</v>
      </c>
      <c r="B45" s="356" t="s">
        <v>320</v>
      </c>
      <c r="D45" s="331" t="s">
        <v>126</v>
      </c>
      <c r="E45" s="340" t="s">
        <v>319</v>
      </c>
      <c r="F45" s="373"/>
      <c r="G45" s="373"/>
      <c r="H45" s="373"/>
      <c r="I45" s="373"/>
      <c r="J45" s="373"/>
      <c r="K45" s="373"/>
      <c r="L45" s="373"/>
      <c r="M45" s="373"/>
      <c r="N45" s="373"/>
      <c r="O45" s="373"/>
      <c r="P45" s="373"/>
      <c r="Q45" s="373"/>
    </row>
    <row r="46" spans="1:17" ht="71.25" customHeight="1" thickBot="1" x14ac:dyDescent="0.35">
      <c r="A46" s="331" t="s">
        <v>6</v>
      </c>
      <c r="B46" s="346" t="s">
        <v>321</v>
      </c>
      <c r="D46" s="345" t="s">
        <v>105</v>
      </c>
      <c r="E46" s="347" t="s">
        <v>322</v>
      </c>
      <c r="F46" s="373"/>
      <c r="G46" s="373"/>
      <c r="H46" s="373"/>
      <c r="I46" s="373"/>
      <c r="J46" s="373"/>
      <c r="K46" s="373"/>
      <c r="L46" s="373"/>
      <c r="M46" s="373"/>
      <c r="N46" s="373"/>
      <c r="O46" s="373"/>
      <c r="P46" s="373"/>
      <c r="Q46" s="373"/>
    </row>
    <row r="47" spans="1:17" ht="306.75" customHeight="1" thickBot="1" x14ac:dyDescent="0.35">
      <c r="A47" s="331" t="s">
        <v>29</v>
      </c>
      <c r="B47" s="357" t="s">
        <v>323</v>
      </c>
      <c r="D47" s="331" t="s">
        <v>29</v>
      </c>
      <c r="E47" s="340" t="s">
        <v>324</v>
      </c>
      <c r="F47" s="373"/>
      <c r="G47" s="373"/>
      <c r="H47" s="373"/>
      <c r="I47" s="373"/>
      <c r="J47" s="373"/>
      <c r="K47" s="373"/>
      <c r="L47" s="373"/>
      <c r="M47" s="373"/>
      <c r="N47" s="373"/>
      <c r="O47" s="373"/>
      <c r="P47" s="373"/>
      <c r="Q47" s="373"/>
    </row>
    <row r="48" spans="1:17" ht="19.95" customHeight="1" thickBot="1" x14ac:dyDescent="0.35">
      <c r="A48" s="358"/>
      <c r="B48" s="359"/>
      <c r="E48" s="360"/>
      <c r="F48" s="373"/>
      <c r="G48" s="373"/>
      <c r="H48" s="373"/>
      <c r="I48" s="373"/>
      <c r="J48" s="373"/>
      <c r="K48" s="373"/>
      <c r="L48" s="373"/>
      <c r="M48" s="373"/>
      <c r="N48" s="373"/>
      <c r="O48" s="373"/>
      <c r="P48" s="373"/>
      <c r="Q48" s="373"/>
    </row>
    <row r="49" spans="1:17" ht="16.2" thickBot="1" x14ac:dyDescent="0.35">
      <c r="A49" s="321" t="s">
        <v>325</v>
      </c>
      <c r="D49" s="321" t="s">
        <v>326</v>
      </c>
      <c r="E49" s="360"/>
      <c r="F49" s="373"/>
      <c r="G49" s="373"/>
      <c r="H49" s="373"/>
      <c r="I49" s="373"/>
      <c r="J49" s="373"/>
      <c r="K49" s="373"/>
      <c r="L49" s="373"/>
      <c r="M49" s="373"/>
      <c r="N49" s="373"/>
      <c r="O49" s="373"/>
      <c r="P49" s="373"/>
      <c r="Q49" s="373"/>
    </row>
    <row r="50" spans="1:17" ht="15" thickBot="1" x14ac:dyDescent="0.35">
      <c r="A50" s="361" t="s">
        <v>94</v>
      </c>
      <c r="B50" s="362" t="s">
        <v>327</v>
      </c>
      <c r="D50" s="363" t="s">
        <v>169</v>
      </c>
      <c r="E50" s="346" t="s">
        <v>328</v>
      </c>
      <c r="F50" s="373"/>
      <c r="G50" s="373"/>
      <c r="H50" s="373"/>
      <c r="I50" s="373"/>
      <c r="J50" s="373"/>
      <c r="K50" s="373"/>
      <c r="L50" s="373"/>
      <c r="M50" s="373"/>
      <c r="N50" s="373"/>
      <c r="O50" s="373"/>
      <c r="P50" s="373"/>
      <c r="Q50" s="373"/>
    </row>
    <row r="51" spans="1:17" ht="27.75" customHeight="1" thickBot="1" x14ac:dyDescent="0.35">
      <c r="A51" s="364" t="s">
        <v>95</v>
      </c>
      <c r="B51" s="365" t="s">
        <v>329</v>
      </c>
      <c r="D51" s="363" t="s">
        <v>170</v>
      </c>
      <c r="E51" s="348" t="s">
        <v>330</v>
      </c>
      <c r="F51" s="373"/>
      <c r="G51" s="373"/>
      <c r="H51" s="373"/>
      <c r="I51" s="373"/>
      <c r="J51" s="373"/>
      <c r="K51" s="373"/>
      <c r="L51" s="373"/>
      <c r="M51" s="373"/>
      <c r="N51" s="373"/>
      <c r="O51" s="373"/>
      <c r="P51" s="373"/>
      <c r="Q51" s="373"/>
    </row>
    <row r="52" spans="1:17" ht="40.200000000000003" thickBot="1" x14ac:dyDescent="0.35">
      <c r="A52" s="366" t="s">
        <v>96</v>
      </c>
      <c r="B52" s="367" t="s">
        <v>331</v>
      </c>
      <c r="D52" s="363" t="s">
        <v>171</v>
      </c>
      <c r="E52" s="348" t="s">
        <v>332</v>
      </c>
      <c r="F52" s="373"/>
      <c r="G52" s="373"/>
      <c r="H52" s="373"/>
      <c r="I52" s="373"/>
      <c r="J52" s="373"/>
      <c r="K52" s="373"/>
      <c r="L52" s="373"/>
      <c r="M52" s="373"/>
      <c r="N52" s="373"/>
      <c r="O52" s="373"/>
      <c r="P52" s="373"/>
      <c r="Q52" s="373"/>
    </row>
    <row r="53" spans="1:17" ht="54" customHeight="1" thickBot="1" x14ac:dyDescent="0.35">
      <c r="A53" s="364" t="s">
        <v>97</v>
      </c>
      <c r="B53" s="367" t="s">
        <v>331</v>
      </c>
      <c r="D53" s="363" t="s">
        <v>172</v>
      </c>
      <c r="E53" s="348" t="s">
        <v>332</v>
      </c>
      <c r="F53" s="373"/>
      <c r="G53" s="373"/>
      <c r="H53" s="373"/>
      <c r="I53" s="373"/>
      <c r="J53" s="373"/>
      <c r="K53" s="373"/>
      <c r="L53" s="373"/>
      <c r="M53" s="373"/>
      <c r="N53" s="373"/>
      <c r="O53" s="373"/>
      <c r="P53" s="373"/>
      <c r="Q53" s="373"/>
    </row>
    <row r="54" spans="1:17" ht="44.25" customHeight="1" thickBot="1" x14ac:dyDescent="0.35">
      <c r="A54" s="364" t="s">
        <v>98</v>
      </c>
      <c r="B54" s="368" t="s">
        <v>331</v>
      </c>
      <c r="D54" s="363" t="s">
        <v>173</v>
      </c>
      <c r="E54" s="348" t="s">
        <v>332</v>
      </c>
      <c r="F54" s="373"/>
      <c r="G54" s="373"/>
      <c r="H54" s="373"/>
      <c r="I54" s="373"/>
      <c r="J54" s="373"/>
      <c r="K54" s="373"/>
      <c r="L54" s="373"/>
      <c r="M54" s="373"/>
      <c r="N54" s="373"/>
      <c r="O54" s="373"/>
      <c r="P54" s="373"/>
      <c r="Q54" s="373"/>
    </row>
    <row r="55" spans="1:17" ht="15" thickBot="1" x14ac:dyDescent="0.35">
      <c r="A55" s="369" t="s">
        <v>99</v>
      </c>
      <c r="B55" s="370" t="s">
        <v>333</v>
      </c>
      <c r="D55" s="371" t="s">
        <v>174</v>
      </c>
      <c r="E55" s="372" t="s">
        <v>334</v>
      </c>
      <c r="F55" s="373"/>
      <c r="G55" s="373"/>
      <c r="H55" s="373"/>
      <c r="I55" s="373"/>
      <c r="J55" s="373"/>
      <c r="K55" s="373"/>
      <c r="L55" s="373"/>
      <c r="M55" s="373"/>
      <c r="N55" s="373"/>
      <c r="O55" s="373"/>
      <c r="P55" s="373"/>
      <c r="Q55" s="373"/>
    </row>
  </sheetData>
  <sheetProtection password="CC0F" sheet="1" formatCells="0" formatColumns="0" formatRows="0" insertColumns="0" insertRows="0" insertHyperlinks="0" deleteColumns="0" deleteRows="0" sort="0" autoFilter="0" pivotTables="0"/>
  <mergeCells count="19">
    <mergeCell ref="A1:B1"/>
    <mergeCell ref="D1:E1"/>
    <mergeCell ref="A4:B4"/>
    <mergeCell ref="A5:B5"/>
    <mergeCell ref="A6:B6"/>
    <mergeCell ref="D6:E6"/>
    <mergeCell ref="A7:B7"/>
    <mergeCell ref="A8:B8"/>
    <mergeCell ref="A9:B9"/>
    <mergeCell ref="D9:E9"/>
    <mergeCell ref="A10:B10"/>
    <mergeCell ref="D10:E10"/>
    <mergeCell ref="F15:Q15"/>
    <mergeCell ref="A11:B11"/>
    <mergeCell ref="D11:E11"/>
    <mergeCell ref="A12:B12"/>
    <mergeCell ref="D12:E12"/>
    <mergeCell ref="A13:B13"/>
    <mergeCell ref="D13:E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J31" sqref="J31"/>
    </sheetView>
  </sheetViews>
  <sheetFormatPr baseColWidth="10" defaultColWidth="11.44140625" defaultRowHeight="14.4" x14ac:dyDescent="0.3"/>
  <cols>
    <col min="1" max="1" width="23.109375" customWidth="1"/>
  </cols>
  <sheetData>
    <row r="1" spans="1:1" x14ac:dyDescent="0.3">
      <c r="A1" t="s">
        <v>177</v>
      </c>
    </row>
    <row r="2" spans="1:1" x14ac:dyDescent="0.3">
      <c r="A2" t="s">
        <v>178</v>
      </c>
    </row>
    <row r="3" spans="1:1" x14ac:dyDescent="0.3">
      <c r="A3" t="s">
        <v>2</v>
      </c>
    </row>
    <row r="4" spans="1:1" x14ac:dyDescent="0.3">
      <c r="A4" t="s">
        <v>179</v>
      </c>
    </row>
    <row r="5" spans="1:1" x14ac:dyDescent="0.3">
      <c r="A5" t="s">
        <v>180</v>
      </c>
    </row>
    <row r="6" spans="1:1" x14ac:dyDescent="0.3">
      <c r="A6" t="s">
        <v>181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Formulas="1" workbookViewId="0"/>
  </sheetViews>
  <sheetFormatPr baseColWidth="10" defaultColWidth="10.6640625" defaultRowHeight="14.4" x14ac:dyDescent="0.3"/>
  <cols>
    <col min="1" max="1" width="18.6640625" customWidth="1"/>
  </cols>
  <sheetData>
    <row r="1" spans="1:1" x14ac:dyDescent="0.3">
      <c r="A1" t="s">
        <v>55</v>
      </c>
    </row>
    <row r="2" spans="1:1" x14ac:dyDescent="0.3">
      <c r="A2" t="s">
        <v>187</v>
      </c>
    </row>
    <row r="3" spans="1:1" x14ac:dyDescent="0.3">
      <c r="A3"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Formulas="1" workbookViewId="0">
      <selection activeCell="B11" sqref="B11"/>
    </sheetView>
  </sheetViews>
  <sheetFormatPr baseColWidth="10" defaultColWidth="11.44140625" defaultRowHeight="14.4" x14ac:dyDescent="0.3"/>
  <cols>
    <col min="1" max="1" width="18.6640625" customWidth="1"/>
  </cols>
  <sheetData>
    <row r="1" spans="1:1" x14ac:dyDescent="0.3">
      <c r="A1" t="s">
        <v>189</v>
      </c>
    </row>
    <row r="2" spans="1:1" x14ac:dyDescent="0.3">
      <c r="A2" t="s">
        <v>141</v>
      </c>
    </row>
    <row r="3" spans="1:1" x14ac:dyDescent="0.3">
      <c r="A3" t="s">
        <v>188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9" sqref="D9"/>
    </sheetView>
  </sheetViews>
  <sheetFormatPr baseColWidth="10" defaultColWidth="10.6640625" defaultRowHeight="14.4" x14ac:dyDescent="0.3"/>
  <cols>
    <col min="1" max="1" width="16.6640625" customWidth="1"/>
  </cols>
  <sheetData>
    <row r="1" spans="1:1" x14ac:dyDescent="0.3">
      <c r="A1" t="s">
        <v>190</v>
      </c>
    </row>
    <row r="2" spans="1:1" x14ac:dyDescent="0.3">
      <c r="A2" t="s">
        <v>191</v>
      </c>
    </row>
    <row r="3" spans="1:1" x14ac:dyDescent="0.3">
      <c r="A3"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5" sqref="I25"/>
    </sheetView>
  </sheetViews>
  <sheetFormatPr baseColWidth="10" defaultColWidth="10.6640625" defaultRowHeight="14.4" x14ac:dyDescent="0.3"/>
  <cols>
    <col min="1" max="1" width="28" bestFit="1" customWidth="1"/>
  </cols>
  <sheetData>
    <row r="1" spans="1:1" x14ac:dyDescent="0.3">
      <c r="A1" t="s">
        <v>192</v>
      </c>
    </row>
    <row r="2" spans="1:1" x14ac:dyDescent="0.3">
      <c r="A2"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3" sqref="A23"/>
    </sheetView>
  </sheetViews>
  <sheetFormatPr baseColWidth="10" defaultColWidth="11.44140625" defaultRowHeight="14.4" x14ac:dyDescent="0.3"/>
  <cols>
    <col min="1" max="1" width="16.6640625" customWidth="1"/>
  </cols>
  <sheetData>
    <row r="1" spans="1:1" x14ac:dyDescent="0.3">
      <c r="A1" t="s">
        <v>194</v>
      </c>
    </row>
    <row r="2" spans="1:1" x14ac:dyDescent="0.3">
      <c r="A2" t="s">
        <v>195</v>
      </c>
    </row>
    <row r="3" spans="1:1" x14ac:dyDescent="0.3">
      <c r="A3" t="s">
        <v>188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19" sqref="G19"/>
    </sheetView>
  </sheetViews>
  <sheetFormatPr baseColWidth="10" defaultColWidth="11.44140625" defaultRowHeight="14.4" x14ac:dyDescent="0.3"/>
  <cols>
    <col min="1" max="1" width="28" bestFit="1" customWidth="1"/>
  </cols>
  <sheetData>
    <row r="1" spans="1:1" x14ac:dyDescent="0.3">
      <c r="A1" t="s">
        <v>196</v>
      </c>
    </row>
    <row r="2" spans="1:1" x14ac:dyDescent="0.3">
      <c r="A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9"/>
  <sheetViews>
    <sheetView showGridLines="0" tabSelected="1" zoomScaleNormal="100" workbookViewId="0">
      <selection activeCell="E17" sqref="E17"/>
    </sheetView>
  </sheetViews>
  <sheetFormatPr baseColWidth="10" defaultColWidth="11.44140625" defaultRowHeight="14.4" x14ac:dyDescent="0.3"/>
  <cols>
    <col min="1" max="1" width="4.44140625" style="1" customWidth="1"/>
    <col min="2" max="2" width="28.6640625" style="2" customWidth="1"/>
    <col min="3" max="3" width="14" style="2" customWidth="1"/>
    <col min="4" max="4" width="17.33203125" style="2" customWidth="1"/>
    <col min="5" max="5" width="25.44140625" style="2" customWidth="1"/>
    <col min="6" max="6" width="36" style="2" customWidth="1"/>
    <col min="7" max="7" width="13.88671875" style="2" customWidth="1"/>
    <col min="8" max="8" width="13.5546875" style="2" customWidth="1"/>
    <col min="9" max="9" width="51.33203125" style="2" customWidth="1"/>
    <col min="10" max="16384" width="11.44140625" style="2"/>
  </cols>
  <sheetData>
    <row r="1" spans="1:11" ht="16.2" thickBot="1" x14ac:dyDescent="0.35">
      <c r="B1" s="421"/>
      <c r="C1" s="421"/>
      <c r="D1" s="421"/>
      <c r="E1" s="421"/>
      <c r="F1" s="421"/>
      <c r="G1" s="421"/>
      <c r="H1" s="421"/>
    </row>
    <row r="2" spans="1:11" ht="18.600000000000001" thickBot="1" x14ac:dyDescent="0.35">
      <c r="A2" s="422" t="s">
        <v>0</v>
      </c>
      <c r="B2" s="423"/>
      <c r="C2" s="423"/>
      <c r="D2" s="423"/>
      <c r="E2" s="423"/>
      <c r="F2" s="423"/>
      <c r="G2" s="423"/>
      <c r="H2" s="424"/>
    </row>
    <row r="3" spans="1:11" ht="18.75" customHeight="1" x14ac:dyDescent="0.3">
      <c r="A3" s="433" t="s">
        <v>1</v>
      </c>
      <c r="B3" s="433"/>
      <c r="C3" s="433"/>
      <c r="D3" s="433"/>
      <c r="E3" s="433"/>
      <c r="F3" s="433"/>
      <c r="G3" s="433"/>
      <c r="H3" s="433"/>
    </row>
    <row r="4" spans="1:11" ht="17.399999999999999" x14ac:dyDescent="0.3">
      <c r="A4" s="49"/>
      <c r="B4" s="49"/>
      <c r="C4" s="49"/>
      <c r="D4" s="49"/>
      <c r="E4" s="50"/>
      <c r="F4" s="51" t="s">
        <v>2</v>
      </c>
      <c r="G4" s="222" t="str">
        <f>IF(F4="ENSAYO CLÍNICO FASE I","1,28",IF(F4="ENSAYO CLÍNICO FASE II","1,28",IF(F4="ENSAYO CLÍNICO FASE III","1,38",IF(F4="PRODUCTO SANITARIO","1,28",IF(F4="FASE IV","1,38","1,38")))))</f>
        <v>1,38</v>
      </c>
      <c r="H4" s="49"/>
    </row>
    <row r="5" spans="1:11" ht="17.399999999999999" x14ac:dyDescent="0.3">
      <c r="A5" s="49"/>
      <c r="B5" s="49"/>
      <c r="C5" s="49"/>
      <c r="D5" s="49"/>
      <c r="E5" s="49"/>
      <c r="F5" s="52" t="s">
        <v>3</v>
      </c>
      <c r="G5" s="49"/>
      <c r="H5" s="49"/>
    </row>
    <row r="6" spans="1:11" ht="18" thickBot="1" x14ac:dyDescent="0.35">
      <c r="B6" s="49"/>
      <c r="C6" s="49"/>
      <c r="D6" s="49"/>
      <c r="E6" s="49"/>
      <c r="F6" s="49"/>
      <c r="G6" s="49"/>
    </row>
    <row r="7" spans="1:11" ht="15" thickBot="1" x14ac:dyDescent="0.35">
      <c r="A7" s="425" t="s">
        <v>4</v>
      </c>
      <c r="B7" s="426"/>
      <c r="C7" s="429"/>
      <c r="D7" s="430"/>
      <c r="F7" s="53" t="s">
        <v>5</v>
      </c>
      <c r="G7" s="224"/>
      <c r="H7" s="54" t="s">
        <v>6</v>
      </c>
    </row>
    <row r="8" spans="1:11" x14ac:dyDescent="0.3">
      <c r="A8" s="427"/>
      <c r="B8" s="428"/>
      <c r="C8" s="431"/>
      <c r="D8" s="432"/>
      <c r="E8" s="55"/>
      <c r="F8" s="264" t="s">
        <v>7</v>
      </c>
      <c r="G8" s="265"/>
      <c r="H8" s="266">
        <f>H43/G4</f>
        <v>0</v>
      </c>
      <c r="I8" s="12" t="s">
        <v>205</v>
      </c>
    </row>
    <row r="9" spans="1:11" ht="15.6" x14ac:dyDescent="0.3">
      <c r="A9" s="306" t="s">
        <v>8</v>
      </c>
      <c r="B9" s="307"/>
      <c r="C9" s="419"/>
      <c r="D9" s="420"/>
      <c r="E9" s="55"/>
      <c r="F9" s="5" t="s">
        <v>9</v>
      </c>
      <c r="G9" s="177" t="s">
        <v>109</v>
      </c>
      <c r="H9" s="176">
        <f>H67+H69+H102</f>
        <v>0</v>
      </c>
      <c r="I9" s="12" t="s">
        <v>201</v>
      </c>
    </row>
    <row r="10" spans="1:11" ht="15.6" x14ac:dyDescent="0.3">
      <c r="A10" s="306" t="s">
        <v>10</v>
      </c>
      <c r="B10" s="307"/>
      <c r="C10" s="419"/>
      <c r="D10" s="420"/>
      <c r="E10" s="55"/>
      <c r="F10" s="5" t="s">
        <v>11</v>
      </c>
      <c r="G10" s="177" t="s">
        <v>12</v>
      </c>
      <c r="H10" s="176">
        <f>H62</f>
        <v>1200</v>
      </c>
      <c r="I10" s="12" t="s">
        <v>202</v>
      </c>
    </row>
    <row r="11" spans="1:11" ht="15.6" x14ac:dyDescent="0.3">
      <c r="A11" s="306" t="s">
        <v>13</v>
      </c>
      <c r="B11" s="307"/>
      <c r="C11" s="419"/>
      <c r="D11" s="420"/>
      <c r="E11" s="55"/>
      <c r="F11" s="5" t="s">
        <v>14</v>
      </c>
      <c r="G11" s="55" t="s">
        <v>15</v>
      </c>
      <c r="H11" s="269">
        <f>H84/1.1</f>
        <v>0</v>
      </c>
      <c r="I11" s="12" t="s">
        <v>203</v>
      </c>
    </row>
    <row r="12" spans="1:11" ht="16.2" thickBot="1" x14ac:dyDescent="0.35">
      <c r="A12" s="306" t="s">
        <v>200</v>
      </c>
      <c r="B12" s="308"/>
      <c r="C12" s="419"/>
      <c r="D12" s="420"/>
      <c r="E12" s="56"/>
      <c r="F12" s="267" t="s">
        <v>16</v>
      </c>
      <c r="G12" s="268" t="s">
        <v>17</v>
      </c>
      <c r="H12" s="270">
        <f>H98/1.1</f>
        <v>0</v>
      </c>
      <c r="I12" s="12" t="s">
        <v>203</v>
      </c>
    </row>
    <row r="13" spans="1:11" ht="16.2" thickBot="1" x14ac:dyDescent="0.35">
      <c r="A13" s="309" t="s">
        <v>18</v>
      </c>
      <c r="B13" s="310"/>
      <c r="C13" s="10"/>
      <c r="D13" s="11"/>
      <c r="E13" s="57"/>
      <c r="F13" s="414" t="s">
        <v>19</v>
      </c>
      <c r="G13" s="415"/>
      <c r="H13" s="178">
        <f>SUM(H8:H12)</f>
        <v>1200</v>
      </c>
      <c r="I13" s="12" t="s">
        <v>204</v>
      </c>
    </row>
    <row r="14" spans="1:11" ht="15" thickBot="1" x14ac:dyDescent="0.35">
      <c r="F14" s="179" t="s">
        <v>20</v>
      </c>
      <c r="G14" s="180" t="s">
        <v>21</v>
      </c>
      <c r="H14" s="178">
        <f>H60+H61</f>
        <v>1000</v>
      </c>
      <c r="I14" s="12" t="s">
        <v>202</v>
      </c>
    </row>
    <row r="15" spans="1:11" ht="15" thickBot="1" x14ac:dyDescent="0.35">
      <c r="F15" s="181" t="s">
        <v>22</v>
      </c>
      <c r="G15" s="182" t="s">
        <v>23</v>
      </c>
      <c r="H15" s="178">
        <f>H77</f>
        <v>3500</v>
      </c>
      <c r="I15" s="12" t="s">
        <v>202</v>
      </c>
      <c r="J15" s="288"/>
      <c r="K15" s="288"/>
    </row>
    <row r="16" spans="1:11" ht="15" thickBot="1" x14ac:dyDescent="0.35">
      <c r="F16" s="262" t="s">
        <v>24</v>
      </c>
      <c r="G16" s="263"/>
      <c r="H16" s="183" t="str">
        <f>IF(AND(F16="Gastos de Gestión de Adenda",F4="ENSAYO CLÍNICO FASE I"),"800,00 €",IF(AND(F16="Gastos de Gestión de Adenda",F4="ENSAYO CLÍNICO FASE II"),"800,00 €",IF(AND(F16="Gastos de Gestión de Adenda",F4="ENSAYO CLÍNICO FASE III"),"800,00 €",IF(AND(F16="Gastos de Gestión de Adenda",F4="ENSAYO CLÍNICO FASE IV"),"800,00 €",IF(AND(F16="Gastos de Gestión de Adenda",F4="EOM"),"500,00 €",IF(AND(F16="Gastos de Gestión de Adenda",F4="PRODUCTO SANITARIO"),"500,00 €","1.500,00 €"))))))</f>
        <v>1.500,00 €</v>
      </c>
      <c r="I16" s="12" t="s">
        <v>202</v>
      </c>
    </row>
    <row r="17" spans="1:9" x14ac:dyDescent="0.3">
      <c r="F17" s="184" t="s">
        <v>3</v>
      </c>
      <c r="G17" s="184"/>
      <c r="H17"/>
    </row>
    <row r="18" spans="1:9" ht="15" thickBot="1" x14ac:dyDescent="0.35"/>
    <row r="19" spans="1:9" ht="15" thickBot="1" x14ac:dyDescent="0.35">
      <c r="A19" s="58" t="s">
        <v>25</v>
      </c>
      <c r="B19" s="59" t="s">
        <v>26</v>
      </c>
      <c r="C19" s="59"/>
      <c r="D19" s="59"/>
      <c r="E19" s="59"/>
      <c r="F19" s="59"/>
      <c r="G19" s="59"/>
      <c r="H19" s="60"/>
    </row>
    <row r="20" spans="1:9" ht="15" thickBot="1" x14ac:dyDescent="0.35"/>
    <row r="21" spans="1:9" ht="15" thickBot="1" x14ac:dyDescent="0.35">
      <c r="B21" s="395" t="s">
        <v>27</v>
      </c>
      <c r="C21" s="396"/>
      <c r="D21" s="396"/>
      <c r="E21" s="397"/>
      <c r="F21" s="61" t="s">
        <v>28</v>
      </c>
      <c r="G21" s="61" t="s">
        <v>6</v>
      </c>
      <c r="H21" s="61" t="s">
        <v>29</v>
      </c>
    </row>
    <row r="22" spans="1:9" x14ac:dyDescent="0.3">
      <c r="B22" s="62" t="s">
        <v>30</v>
      </c>
      <c r="C22" s="63"/>
      <c r="D22" s="63"/>
      <c r="E22" s="64"/>
      <c r="F22" s="65"/>
      <c r="G22" s="66"/>
      <c r="H22" s="67"/>
    </row>
    <row r="23" spans="1:9" x14ac:dyDescent="0.3">
      <c r="B23" s="36" t="s">
        <v>31</v>
      </c>
      <c r="C23" s="37"/>
      <c r="D23" s="37"/>
      <c r="E23" s="38"/>
      <c r="F23" s="39"/>
      <c r="G23" s="40"/>
      <c r="H23" s="41"/>
      <c r="I23" s="12"/>
    </row>
    <row r="24" spans="1:9" x14ac:dyDescent="0.3">
      <c r="B24" s="42" t="s">
        <v>32</v>
      </c>
      <c r="C24" s="43"/>
      <c r="D24" s="43"/>
      <c r="E24" s="44"/>
      <c r="F24" s="45"/>
      <c r="G24" s="46"/>
      <c r="H24" s="47"/>
      <c r="I24" s="12"/>
    </row>
    <row r="25" spans="1:9" x14ac:dyDescent="0.3">
      <c r="B25" s="42" t="s">
        <v>33</v>
      </c>
      <c r="C25" s="43"/>
      <c r="D25" s="43"/>
      <c r="E25" s="44"/>
      <c r="F25" s="45"/>
      <c r="G25" s="46"/>
      <c r="H25" s="47"/>
      <c r="I25" s="12"/>
    </row>
    <row r="26" spans="1:9" x14ac:dyDescent="0.3">
      <c r="B26" s="42"/>
      <c r="C26" s="43"/>
      <c r="D26" s="43"/>
      <c r="E26" s="44"/>
      <c r="F26" s="45"/>
      <c r="G26" s="46"/>
      <c r="H26" s="47"/>
      <c r="I26" s="12"/>
    </row>
    <row r="27" spans="1:9" ht="15" customHeight="1" thickBot="1" x14ac:dyDescent="0.35">
      <c r="B27" s="227"/>
      <c r="C27" s="228"/>
      <c r="D27" s="228"/>
      <c r="E27" s="278"/>
      <c r="F27" s="82"/>
      <c r="G27" s="279"/>
      <c r="H27" s="84"/>
      <c r="I27" s="12"/>
    </row>
    <row r="28" spans="1:9" x14ac:dyDescent="0.3">
      <c r="B28" s="272" t="s">
        <v>34</v>
      </c>
      <c r="C28" s="273"/>
      <c r="D28" s="273"/>
      <c r="E28" s="274"/>
      <c r="F28" s="275"/>
      <c r="G28" s="276"/>
      <c r="H28" s="277"/>
    </row>
    <row r="29" spans="1:9" x14ac:dyDescent="0.3">
      <c r="B29" s="36" t="s">
        <v>31</v>
      </c>
      <c r="C29" s="37"/>
      <c r="D29" s="37"/>
      <c r="E29" s="38"/>
      <c r="F29" s="39"/>
      <c r="G29" s="40"/>
      <c r="H29" s="68"/>
      <c r="I29" s="12"/>
    </row>
    <row r="30" spans="1:9" x14ac:dyDescent="0.3">
      <c r="B30" s="42" t="s">
        <v>32</v>
      </c>
      <c r="C30" s="43"/>
      <c r="D30" s="43"/>
      <c r="E30" s="44"/>
      <c r="F30" s="45"/>
      <c r="G30" s="46"/>
      <c r="H30" s="69"/>
    </row>
    <row r="31" spans="1:9" x14ac:dyDescent="0.3">
      <c r="B31" s="42" t="s">
        <v>33</v>
      </c>
      <c r="C31" s="225"/>
      <c r="D31" s="225"/>
      <c r="E31" s="226"/>
      <c r="F31" s="45"/>
      <c r="G31" s="46"/>
      <c r="H31" s="69"/>
    </row>
    <row r="32" spans="1:9" x14ac:dyDescent="0.3">
      <c r="B32" s="48"/>
      <c r="C32" s="225"/>
      <c r="D32" s="225"/>
      <c r="E32" s="226"/>
      <c r="F32" s="45"/>
      <c r="G32" s="46"/>
      <c r="H32" s="69"/>
    </row>
    <row r="33" spans="1:9" ht="15" thickBot="1" x14ac:dyDescent="0.35">
      <c r="B33" s="227"/>
      <c r="C33" s="228"/>
      <c r="D33" s="228"/>
      <c r="E33" s="229"/>
      <c r="F33" s="82"/>
      <c r="G33" s="83"/>
      <c r="H33" s="84"/>
    </row>
    <row r="34" spans="1:9" ht="15" thickBot="1" x14ac:dyDescent="0.35"/>
    <row r="35" spans="1:9" ht="15" thickBot="1" x14ac:dyDescent="0.35">
      <c r="A35" s="58" t="s">
        <v>35</v>
      </c>
      <c r="B35" s="59" t="s">
        <v>36</v>
      </c>
      <c r="C35" s="59"/>
      <c r="D35" s="59"/>
      <c r="E35" s="59"/>
      <c r="F35" s="59"/>
      <c r="G35" s="59"/>
      <c r="H35" s="60"/>
    </row>
    <row r="36" spans="1:9" ht="15" thickBot="1" x14ac:dyDescent="0.35">
      <c r="B36" s="85"/>
      <c r="C36" s="85"/>
      <c r="D36" s="85"/>
      <c r="E36" s="85"/>
      <c r="F36" s="85"/>
      <c r="G36" s="85"/>
      <c r="H36" s="85"/>
    </row>
    <row r="37" spans="1:9" ht="15" thickBot="1" x14ac:dyDescent="0.35">
      <c r="B37" s="395" t="s">
        <v>27</v>
      </c>
      <c r="C37" s="396"/>
      <c r="D37" s="396"/>
      <c r="E37" s="397"/>
      <c r="F37" s="86" t="s">
        <v>37</v>
      </c>
      <c r="G37" s="230" t="s">
        <v>6</v>
      </c>
      <c r="H37" s="61" t="s">
        <v>29</v>
      </c>
    </row>
    <row r="38" spans="1:9" x14ac:dyDescent="0.3">
      <c r="B38" s="30" t="s">
        <v>38</v>
      </c>
      <c r="C38" s="32"/>
      <c r="D38" s="32"/>
      <c r="E38" s="33"/>
      <c r="F38" s="90"/>
      <c r="G38" s="26"/>
      <c r="H38" s="92">
        <f>F38*G38</f>
        <v>0</v>
      </c>
    </row>
    <row r="39" spans="1:9" x14ac:dyDescent="0.3">
      <c r="B39" s="31" t="s">
        <v>39</v>
      </c>
      <c r="C39" s="34"/>
      <c r="D39" s="34"/>
      <c r="E39" s="35"/>
      <c r="F39" s="90"/>
      <c r="G39" s="27"/>
      <c r="H39" s="93">
        <f>F39*G39</f>
        <v>0</v>
      </c>
    </row>
    <row r="40" spans="1:9" x14ac:dyDescent="0.3">
      <c r="B40" s="31" t="s">
        <v>40</v>
      </c>
      <c r="C40" s="34"/>
      <c r="D40" s="34"/>
      <c r="E40" s="35"/>
      <c r="F40" s="90"/>
      <c r="G40" s="27"/>
      <c r="H40" s="93">
        <f t="shared" ref="H40:H42" si="0">F40*G40</f>
        <v>0</v>
      </c>
    </row>
    <row r="41" spans="1:9" x14ac:dyDescent="0.3">
      <c r="B41" s="31" t="s">
        <v>41</v>
      </c>
      <c r="C41" s="34"/>
      <c r="D41" s="34"/>
      <c r="E41" s="35"/>
      <c r="F41" s="90"/>
      <c r="G41" s="27"/>
      <c r="H41" s="93">
        <f t="shared" si="0"/>
        <v>0</v>
      </c>
    </row>
    <row r="42" spans="1:9" ht="15" thickBot="1" x14ac:dyDescent="0.35">
      <c r="B42" s="31" t="s">
        <v>42</v>
      </c>
      <c r="C42" s="34"/>
      <c r="D42" s="34"/>
      <c r="E42" s="35"/>
      <c r="F42" s="90"/>
      <c r="G42" s="27"/>
      <c r="H42" s="93">
        <f t="shared" si="0"/>
        <v>0</v>
      </c>
    </row>
    <row r="43" spans="1:9" ht="15" thickBot="1" x14ac:dyDescent="0.35">
      <c r="B43" s="416" t="s">
        <v>43</v>
      </c>
      <c r="C43" s="417"/>
      <c r="D43" s="417"/>
      <c r="E43" s="418"/>
      <c r="F43" s="94">
        <f>SUM(F38:F42)</f>
        <v>0</v>
      </c>
      <c r="G43" s="95"/>
      <c r="H43" s="96">
        <f>SUM(H38:H42)</f>
        <v>0</v>
      </c>
    </row>
    <row r="44" spans="1:9" ht="15" thickBot="1" x14ac:dyDescent="0.35">
      <c r="B44" s="97"/>
      <c r="C44" s="98"/>
      <c r="D44" s="98"/>
      <c r="E44" s="98"/>
      <c r="F44" s="99"/>
      <c r="G44" s="99"/>
      <c r="H44" s="99"/>
    </row>
    <row r="45" spans="1:9" ht="15" thickBot="1" x14ac:dyDescent="0.35">
      <c r="A45" s="58" t="s">
        <v>44</v>
      </c>
      <c r="B45" s="396" t="s">
        <v>45</v>
      </c>
      <c r="C45" s="396"/>
      <c r="D45" s="396"/>
      <c r="E45" s="396"/>
      <c r="F45" s="59"/>
      <c r="G45" s="59"/>
      <c r="H45" s="60"/>
    </row>
    <row r="46" spans="1:9" ht="15" thickBot="1" x14ac:dyDescent="0.35">
      <c r="B46" s="100"/>
      <c r="C46" s="100"/>
      <c r="D46" s="100"/>
      <c r="E46" s="100"/>
      <c r="F46" s="101"/>
      <c r="G46" s="101"/>
      <c r="H46" s="101"/>
    </row>
    <row r="47" spans="1:9" ht="15" thickBot="1" x14ac:dyDescent="0.35">
      <c r="B47" s="395" t="s">
        <v>27</v>
      </c>
      <c r="C47" s="396"/>
      <c r="D47" s="396"/>
      <c r="E47" s="397"/>
      <c r="F47" s="61" t="s">
        <v>28</v>
      </c>
      <c r="G47" s="230" t="s">
        <v>6</v>
      </c>
      <c r="H47" s="61" t="s">
        <v>29</v>
      </c>
    </row>
    <row r="48" spans="1:9" x14ac:dyDescent="0.3">
      <c r="B48" s="102" t="s">
        <v>46</v>
      </c>
      <c r="C48" s="103"/>
      <c r="D48" s="231"/>
      <c r="E48" s="104"/>
      <c r="F48" s="232"/>
      <c r="G48" s="233"/>
      <c r="H48" s="234">
        <f>G48*1</f>
        <v>0</v>
      </c>
      <c r="I48" s="2" t="s">
        <v>47</v>
      </c>
    </row>
    <row r="49" spans="1:9" x14ac:dyDescent="0.3">
      <c r="B49" s="235"/>
      <c r="C49" s="109"/>
      <c r="D49" s="118"/>
      <c r="E49" s="110"/>
      <c r="F49" s="105"/>
      <c r="G49" s="106"/>
      <c r="H49" s="107"/>
    </row>
    <row r="50" spans="1:9" x14ac:dyDescent="0.3">
      <c r="B50" s="235"/>
      <c r="C50" s="109"/>
      <c r="D50" s="118"/>
      <c r="E50" s="110"/>
      <c r="F50" s="105"/>
      <c r="G50" s="106"/>
      <c r="H50" s="107"/>
    </row>
    <row r="51" spans="1:9" x14ac:dyDescent="0.3">
      <c r="B51" s="236" t="s">
        <v>48</v>
      </c>
      <c r="D51" s="121"/>
      <c r="E51" s="237"/>
      <c r="F51" s="39"/>
      <c r="G51" s="238"/>
      <c r="H51" s="68">
        <f>G51*F51</f>
        <v>0</v>
      </c>
      <c r="I51" s="2" t="s">
        <v>49</v>
      </c>
    </row>
    <row r="52" spans="1:9" x14ac:dyDescent="0.3">
      <c r="B52" s="239"/>
      <c r="C52" s="28"/>
      <c r="D52" s="118"/>
      <c r="E52" s="110"/>
      <c r="F52" s="105"/>
      <c r="G52" s="106"/>
      <c r="H52" s="107"/>
    </row>
    <row r="53" spans="1:9" x14ac:dyDescent="0.3">
      <c r="B53" s="240"/>
      <c r="D53" s="112"/>
      <c r="E53" s="241"/>
      <c r="F53" s="114"/>
      <c r="G53" s="115"/>
      <c r="H53" s="116"/>
    </row>
    <row r="54" spans="1:9" x14ac:dyDescent="0.3">
      <c r="B54" s="123" t="s">
        <v>50</v>
      </c>
      <c r="C54" s="109"/>
      <c r="D54" s="242"/>
      <c r="E54" s="110"/>
      <c r="F54" s="114"/>
      <c r="G54" s="115">
        <v>60</v>
      </c>
      <c r="H54" s="116">
        <f>G54*F54</f>
        <v>0</v>
      </c>
    </row>
    <row r="55" spans="1:9" ht="15" thickBot="1" x14ac:dyDescent="0.35">
      <c r="B55" s="243" t="s">
        <v>51</v>
      </c>
      <c r="C55" s="244"/>
      <c r="D55" s="244"/>
      <c r="E55" s="245"/>
      <c r="F55" s="82"/>
      <c r="G55" s="246"/>
      <c r="H55" s="84"/>
      <c r="I55" s="12"/>
    </row>
    <row r="56" spans="1:9" ht="15" thickBot="1" x14ac:dyDescent="0.35">
      <c r="B56" s="131"/>
      <c r="C56" s="131"/>
      <c r="D56" s="131"/>
      <c r="E56" s="132"/>
      <c r="F56" s="133"/>
      <c r="G56" s="133"/>
      <c r="H56" s="133"/>
    </row>
    <row r="57" spans="1:9" ht="15" thickBot="1" x14ac:dyDescent="0.35">
      <c r="A57" s="185" t="s">
        <v>52</v>
      </c>
      <c r="B57" s="186" t="s">
        <v>53</v>
      </c>
      <c r="C57" s="394" t="s">
        <v>54</v>
      </c>
      <c r="D57" s="394"/>
      <c r="E57" s="134" t="s">
        <v>187</v>
      </c>
      <c r="F57" s="135"/>
      <c r="G57" s="135"/>
      <c r="H57" s="136"/>
      <c r="I57" s="12"/>
    </row>
    <row r="58" spans="1:9" ht="15" thickBot="1" x14ac:dyDescent="0.35">
      <c r="A58" s="137"/>
      <c r="B58" s="101"/>
      <c r="C58" s="138"/>
      <c r="D58" s="138"/>
      <c r="E58" s="139"/>
      <c r="F58" s="140"/>
      <c r="G58" s="140"/>
      <c r="H58" s="140"/>
      <c r="I58" s="12"/>
    </row>
    <row r="59" spans="1:9" ht="15" thickBot="1" x14ac:dyDescent="0.35">
      <c r="B59" s="405" t="s">
        <v>27</v>
      </c>
      <c r="C59" s="406"/>
      <c r="D59" s="406"/>
      <c r="E59" s="407"/>
      <c r="F59" s="194" t="s">
        <v>28</v>
      </c>
      <c r="G59" s="256" t="s">
        <v>6</v>
      </c>
      <c r="H59" s="194" t="s">
        <v>29</v>
      </c>
      <c r="I59" s="12" t="s">
        <v>221</v>
      </c>
    </row>
    <row r="60" spans="1:9" x14ac:dyDescent="0.3">
      <c r="B60" s="400" t="s">
        <v>56</v>
      </c>
      <c r="C60" s="401"/>
      <c r="D60" s="401"/>
      <c r="E60" s="402"/>
      <c r="F60" s="195">
        <v>1</v>
      </c>
      <c r="G60" s="196" t="str">
        <f>IF(E57="N/A","0,00 €","500,00 €")</f>
        <v>500,00 €</v>
      </c>
      <c r="H60" s="197">
        <f>F60*G60</f>
        <v>500</v>
      </c>
      <c r="I60" s="12"/>
    </row>
    <row r="61" spans="1:9" x14ac:dyDescent="0.3">
      <c r="B61" s="198" t="s">
        <v>57</v>
      </c>
      <c r="C61" s="199"/>
      <c r="D61" s="199"/>
      <c r="E61" s="200"/>
      <c r="F61" s="195">
        <v>1</v>
      </c>
      <c r="G61" s="201" t="str">
        <f>IF(E57="N/A","0,00 €","500,00 €")</f>
        <v>500,00 €</v>
      </c>
      <c r="H61" s="202">
        <f t="shared" ref="H61" si="1">F61*G61</f>
        <v>500</v>
      </c>
      <c r="I61" s="12"/>
    </row>
    <row r="62" spans="1:9" s="12" customFormat="1" x14ac:dyDescent="0.3">
      <c r="A62" s="247"/>
      <c r="B62" s="203" t="s">
        <v>58</v>
      </c>
      <c r="C62" s="257"/>
      <c r="D62" s="257"/>
      <c r="E62" s="258"/>
      <c r="F62" s="259">
        <v>1</v>
      </c>
      <c r="G62" s="260" t="str">
        <f>IF(E57="ALTA COMPLEJIDAD","1.200,00 €",IF(E57="BAJA COMPLEJIDAD","400,00 €","0,00 €"))</f>
        <v>1.200,00 €</v>
      </c>
      <c r="H62" s="261">
        <f>F62*G62</f>
        <v>1200</v>
      </c>
    </row>
    <row r="63" spans="1:9" x14ac:dyDescent="0.3">
      <c r="B63" s="400" t="s">
        <v>59</v>
      </c>
      <c r="C63" s="401"/>
      <c r="D63" s="401"/>
      <c r="E63" s="402"/>
      <c r="F63" s="205" t="s">
        <v>60</v>
      </c>
      <c r="G63" s="204" t="str">
        <f>IF(E57="N/A","0,00 €","100,00 €")</f>
        <v>100,00 €</v>
      </c>
      <c r="H63" s="202"/>
      <c r="I63" s="12"/>
    </row>
    <row r="64" spans="1:9" ht="15" thickBot="1" x14ac:dyDescent="0.35">
      <c r="B64" s="203" t="s">
        <v>61</v>
      </c>
      <c r="C64" s="199"/>
      <c r="D64" s="199"/>
      <c r="E64" s="200"/>
      <c r="F64" s="205" t="s">
        <v>62</v>
      </c>
      <c r="G64" s="204" t="str">
        <f>IF(E57="N/A","0,00 €","200,00 €")</f>
        <v>200,00 €</v>
      </c>
      <c r="H64" s="206"/>
      <c r="I64" s="14"/>
    </row>
    <row r="65" spans="1:9" ht="15" thickBot="1" x14ac:dyDescent="0.35">
      <c r="B65" s="403" t="s">
        <v>63</v>
      </c>
      <c r="C65" s="404"/>
      <c r="D65" s="404"/>
      <c r="E65" s="404"/>
      <c r="F65" s="404"/>
      <c r="G65" s="207"/>
      <c r="H65" s="208">
        <f>SUM(H60:H64)</f>
        <v>2200</v>
      </c>
      <c r="I65" s="14"/>
    </row>
    <row r="66" spans="1:9" ht="15" thickBot="1" x14ac:dyDescent="0.35">
      <c r="B66" s="142"/>
    </row>
    <row r="67" spans="1:9" ht="15" thickBot="1" x14ac:dyDescent="0.35">
      <c r="A67" s="185" t="s">
        <v>64</v>
      </c>
      <c r="B67" s="406" t="s">
        <v>65</v>
      </c>
      <c r="C67" s="406"/>
      <c r="D67" s="406"/>
      <c r="E67" s="406"/>
      <c r="F67" s="186"/>
      <c r="G67" s="209" t="str">
        <f>IF(F4="ENSAYO CLÍNICO FASE I","20%",IF(F4="ENSAYO CLÍNICO FASE II","20%",IF(F4= "PRODUCTO SANITARIO","20%","30%")))</f>
        <v>30%</v>
      </c>
      <c r="H67" s="210">
        <f>H8*G67</f>
        <v>0</v>
      </c>
    </row>
    <row r="68" spans="1:9" ht="15" thickBot="1" x14ac:dyDescent="0.35">
      <c r="B68" s="51"/>
      <c r="C68" s="51"/>
      <c r="D68" s="51"/>
      <c r="E68" s="51"/>
      <c r="F68" s="85"/>
      <c r="G68" s="143"/>
      <c r="H68" s="85"/>
    </row>
    <row r="69" spans="1:9" ht="15" thickBot="1" x14ac:dyDescent="0.35">
      <c r="A69" s="185" t="s">
        <v>66</v>
      </c>
      <c r="B69" s="406" t="s">
        <v>67</v>
      </c>
      <c r="C69" s="406"/>
      <c r="D69" s="406"/>
      <c r="E69" s="406"/>
      <c r="F69" s="186"/>
      <c r="G69" s="211">
        <v>0.08</v>
      </c>
      <c r="H69" s="210">
        <f>H8*G69</f>
        <v>0</v>
      </c>
    </row>
    <row r="70" spans="1:9" ht="15" thickBot="1" x14ac:dyDescent="0.35"/>
    <row r="71" spans="1:9" ht="15" thickBot="1" x14ac:dyDescent="0.35">
      <c r="A71" s="58" t="s">
        <v>68</v>
      </c>
      <c r="B71" s="396" t="s">
        <v>69</v>
      </c>
      <c r="C71" s="396"/>
      <c r="D71" s="396"/>
      <c r="E71" s="396"/>
      <c r="F71" s="59"/>
      <c r="G71" s="59"/>
      <c r="H71" s="60"/>
    </row>
    <row r="72" spans="1:9" ht="15" thickBot="1" x14ac:dyDescent="0.35">
      <c r="B72" s="100"/>
      <c r="C72" s="100"/>
      <c r="D72" s="100"/>
      <c r="E72" s="100"/>
      <c r="F72" s="101"/>
      <c r="G72" s="101"/>
      <c r="H72" s="101"/>
    </row>
    <row r="73" spans="1:9" ht="15" thickBot="1" x14ac:dyDescent="0.35">
      <c r="B73" s="405" t="s">
        <v>70</v>
      </c>
      <c r="C73" s="406"/>
      <c r="D73" s="406"/>
      <c r="E73" s="407"/>
      <c r="F73" s="194" t="s">
        <v>28</v>
      </c>
      <c r="G73" s="194" t="s">
        <v>6</v>
      </c>
      <c r="H73" s="194" t="s">
        <v>71</v>
      </c>
    </row>
    <row r="74" spans="1:9" x14ac:dyDescent="0.3">
      <c r="B74" s="410" t="s">
        <v>72</v>
      </c>
      <c r="C74" s="411"/>
      <c r="D74" s="411"/>
      <c r="E74" s="411"/>
      <c r="F74" s="214">
        <v>1</v>
      </c>
      <c r="G74" s="215">
        <v>1500</v>
      </c>
      <c r="H74" s="216">
        <f>F74*G74</f>
        <v>1500</v>
      </c>
      <c r="I74" s="13"/>
    </row>
    <row r="75" spans="1:9" x14ac:dyDescent="0.3">
      <c r="B75" s="400" t="s">
        <v>73</v>
      </c>
      <c r="C75" s="401"/>
      <c r="D75" s="401"/>
      <c r="E75" s="401"/>
      <c r="F75" s="217">
        <v>1</v>
      </c>
      <c r="G75" s="218">
        <v>800</v>
      </c>
      <c r="H75" s="219">
        <f t="shared" ref="H75:H76" si="2">F75*G75</f>
        <v>800</v>
      </c>
    </row>
    <row r="76" spans="1:9" ht="15" thickBot="1" x14ac:dyDescent="0.35">
      <c r="B76" s="400" t="s">
        <v>74</v>
      </c>
      <c r="C76" s="401"/>
      <c r="D76" s="401"/>
      <c r="E76" s="401"/>
      <c r="F76" s="217">
        <v>1</v>
      </c>
      <c r="G76" s="218">
        <v>1200</v>
      </c>
      <c r="H76" s="219">
        <f t="shared" si="2"/>
        <v>1200</v>
      </c>
    </row>
    <row r="77" spans="1:9" ht="15" thickBot="1" x14ac:dyDescent="0.35">
      <c r="B77" s="412" t="s">
        <v>75</v>
      </c>
      <c r="C77" s="413"/>
      <c r="D77" s="413"/>
      <c r="E77" s="413"/>
      <c r="F77" s="413"/>
      <c r="G77" s="220"/>
      <c r="H77" s="178">
        <f>SUM(H74:H76)</f>
        <v>3500</v>
      </c>
    </row>
    <row r="78" spans="1:9" ht="18" customHeight="1" thickBot="1" x14ac:dyDescent="0.35">
      <c r="E78" s="132"/>
      <c r="F78" s="146"/>
      <c r="G78" s="146"/>
      <c r="H78" s="146"/>
    </row>
    <row r="79" spans="1:9" ht="15" thickBot="1" x14ac:dyDescent="0.35">
      <c r="B79" s="53" t="s">
        <v>76</v>
      </c>
      <c r="C79" s="408"/>
      <c r="D79" s="408"/>
      <c r="E79" s="409"/>
      <c r="F79" s="86" t="s">
        <v>37</v>
      </c>
      <c r="G79" s="61" t="s">
        <v>6</v>
      </c>
      <c r="H79" s="61" t="s">
        <v>71</v>
      </c>
    </row>
    <row r="80" spans="1:9" s="12" customFormat="1" x14ac:dyDescent="0.3">
      <c r="A80" s="247"/>
      <c r="B80" s="398" t="s">
        <v>77</v>
      </c>
      <c r="C80" s="399"/>
      <c r="D80" s="399"/>
      <c r="E80" s="399"/>
      <c r="F80" s="150">
        <f>F43</f>
        <v>0</v>
      </c>
      <c r="G80" s="248">
        <v>132</v>
      </c>
      <c r="H80" s="249">
        <f>F80*G80</f>
        <v>0</v>
      </c>
      <c r="I80" s="29"/>
    </row>
    <row r="81" spans="1:9" s="12" customFormat="1" x14ac:dyDescent="0.3">
      <c r="A81" s="247"/>
      <c r="B81" s="398" t="s">
        <v>78</v>
      </c>
      <c r="C81" s="399"/>
      <c r="D81" s="399"/>
      <c r="E81" s="399"/>
      <c r="F81" s="147">
        <f>F43</f>
        <v>0</v>
      </c>
      <c r="G81" s="248">
        <v>88</v>
      </c>
      <c r="H81" s="249">
        <f>F81*G81</f>
        <v>0</v>
      </c>
    </row>
    <row r="82" spans="1:9" x14ac:dyDescent="0.3">
      <c r="B82" s="271" t="s">
        <v>79</v>
      </c>
      <c r="C82" s="141"/>
      <c r="D82" s="141"/>
      <c r="E82" s="141"/>
      <c r="F82" s="147">
        <f>F43</f>
        <v>0</v>
      </c>
      <c r="G82" s="248">
        <v>15</v>
      </c>
      <c r="H82" s="249">
        <f>F82*G82</f>
        <v>0</v>
      </c>
      <c r="I82" s="12"/>
    </row>
    <row r="83" spans="1:9" ht="15" thickBot="1" x14ac:dyDescent="0.35">
      <c r="B83" s="152" t="s">
        <v>51</v>
      </c>
      <c r="C83" s="153"/>
      <c r="D83" s="153"/>
      <c r="E83" s="153"/>
      <c r="F83" s="250"/>
      <c r="G83" s="251"/>
      <c r="H83" s="156"/>
      <c r="I83" s="12"/>
    </row>
    <row r="84" spans="1:9" ht="15" thickBot="1" x14ac:dyDescent="0.35">
      <c r="B84" s="434" t="s">
        <v>80</v>
      </c>
      <c r="C84" s="435"/>
      <c r="D84" s="435"/>
      <c r="E84" s="435"/>
      <c r="F84" s="435"/>
      <c r="G84" s="144"/>
      <c r="H84" s="145">
        <f>SUM(H80:H81)</f>
        <v>0</v>
      </c>
      <c r="I84" s="25"/>
    </row>
    <row r="85" spans="1:9" ht="15" thickBot="1" x14ac:dyDescent="0.35">
      <c r="B85" s="100"/>
      <c r="C85" s="100"/>
      <c r="D85" s="100"/>
      <c r="E85" s="100"/>
      <c r="F85" s="100"/>
      <c r="G85" s="95"/>
      <c r="H85" s="95"/>
      <c r="I85" s="25"/>
    </row>
    <row r="86" spans="1:9" ht="15" thickBot="1" x14ac:dyDescent="0.35">
      <c r="B86" s="53" t="s">
        <v>81</v>
      </c>
      <c r="C86" s="59"/>
      <c r="D86" s="59"/>
      <c r="E86" s="60"/>
      <c r="F86" s="194" t="s">
        <v>28</v>
      </c>
      <c r="G86" s="61" t="s">
        <v>6</v>
      </c>
      <c r="H86" s="61" t="s">
        <v>71</v>
      </c>
      <c r="I86" s="12" t="s">
        <v>218</v>
      </c>
    </row>
    <row r="87" spans="1:9" x14ac:dyDescent="0.3">
      <c r="B87" s="441" t="s">
        <v>209</v>
      </c>
      <c r="C87" s="442"/>
      <c r="D87" s="442"/>
      <c r="E87" s="443"/>
      <c r="F87" s="150"/>
      <c r="G87" s="148"/>
      <c r="H87" s="151">
        <f>F87*G87</f>
        <v>0</v>
      </c>
      <c r="I87" s="12"/>
    </row>
    <row r="88" spans="1:9" x14ac:dyDescent="0.3">
      <c r="B88" s="436" t="s">
        <v>82</v>
      </c>
      <c r="C88" s="437"/>
      <c r="D88" s="437"/>
      <c r="E88" s="438"/>
      <c r="F88" s="147"/>
      <c r="G88" s="148"/>
      <c r="H88" s="151">
        <f>F88*G88</f>
        <v>0</v>
      </c>
      <c r="I88" s="25"/>
    </row>
    <row r="89" spans="1:9" x14ac:dyDescent="0.3">
      <c r="B89" s="436" t="s">
        <v>83</v>
      </c>
      <c r="C89" s="437"/>
      <c r="D89" s="437"/>
      <c r="E89" s="438"/>
      <c r="F89" s="147"/>
      <c r="G89" s="148"/>
      <c r="H89" s="151">
        <f>F89*G89</f>
        <v>0</v>
      </c>
      <c r="I89" s="25"/>
    </row>
    <row r="90" spans="1:9" x14ac:dyDescent="0.3">
      <c r="B90" s="436" t="s">
        <v>84</v>
      </c>
      <c r="C90" s="437"/>
      <c r="D90" s="437"/>
      <c r="E90" s="438"/>
      <c r="F90" s="147"/>
      <c r="G90" s="148"/>
      <c r="H90" s="151">
        <f t="shared" ref="H90:H97" si="3">F90*G90</f>
        <v>0</v>
      </c>
      <c r="I90" s="25"/>
    </row>
    <row r="91" spans="1:9" x14ac:dyDescent="0.3">
      <c r="B91" s="280" t="s">
        <v>206</v>
      </c>
      <c r="C91" s="281"/>
      <c r="D91" s="281"/>
      <c r="E91" s="282"/>
      <c r="F91" s="147"/>
      <c r="G91" s="148"/>
      <c r="H91" s="151">
        <f t="shared" si="3"/>
        <v>0</v>
      </c>
      <c r="I91" s="25"/>
    </row>
    <row r="92" spans="1:9" x14ac:dyDescent="0.3">
      <c r="B92" s="283" t="s">
        <v>207</v>
      </c>
      <c r="C92" s="284"/>
      <c r="D92" s="284"/>
      <c r="E92" s="285"/>
      <c r="F92" s="147"/>
      <c r="G92" s="148"/>
      <c r="H92" s="151">
        <f t="shared" si="3"/>
        <v>0</v>
      </c>
      <c r="I92" s="12" t="s">
        <v>219</v>
      </c>
    </row>
    <row r="93" spans="1:9" x14ac:dyDescent="0.3">
      <c r="B93" s="283" t="s">
        <v>85</v>
      </c>
      <c r="C93" s="284"/>
      <c r="D93" s="284"/>
      <c r="E93" s="285"/>
      <c r="F93" s="147"/>
      <c r="G93" s="148"/>
      <c r="H93" s="151"/>
      <c r="I93" s="12"/>
    </row>
    <row r="94" spans="1:9" x14ac:dyDescent="0.3">
      <c r="B94" s="446" t="s">
        <v>210</v>
      </c>
      <c r="C94" s="447"/>
      <c r="D94" s="447"/>
      <c r="E94" s="448"/>
      <c r="F94" s="147"/>
      <c r="G94" s="148"/>
      <c r="H94" s="151">
        <f t="shared" si="3"/>
        <v>0</v>
      </c>
      <c r="I94" s="12" t="s">
        <v>220</v>
      </c>
    </row>
    <row r="95" spans="1:9" x14ac:dyDescent="0.3">
      <c r="B95" s="449"/>
      <c r="C95" s="450"/>
      <c r="D95" s="450"/>
      <c r="E95" s="451"/>
      <c r="F95" s="147"/>
      <c r="G95" s="148"/>
      <c r="H95" s="151">
        <f t="shared" si="3"/>
        <v>0</v>
      </c>
      <c r="I95" s="25"/>
    </row>
    <row r="96" spans="1:9" x14ac:dyDescent="0.3">
      <c r="B96" s="449"/>
      <c r="C96" s="450"/>
      <c r="D96" s="450"/>
      <c r="E96" s="451"/>
      <c r="F96" s="147"/>
      <c r="G96" s="148"/>
      <c r="H96" s="151">
        <f t="shared" si="3"/>
        <v>0</v>
      </c>
      <c r="I96" s="25"/>
    </row>
    <row r="97" spans="1:9" ht="15" thickBot="1" x14ac:dyDescent="0.35">
      <c r="B97" s="152"/>
      <c r="C97" s="153"/>
      <c r="D97" s="153"/>
      <c r="E97" s="153"/>
      <c r="F97" s="154"/>
      <c r="G97" s="155"/>
      <c r="H97" s="151">
        <f t="shared" si="3"/>
        <v>0</v>
      </c>
      <c r="I97" s="25"/>
    </row>
    <row r="98" spans="1:9" ht="15" thickBot="1" x14ac:dyDescent="0.35">
      <c r="B98" s="434" t="s">
        <v>80</v>
      </c>
      <c r="C98" s="435"/>
      <c r="D98" s="435"/>
      <c r="E98" s="435"/>
      <c r="F98" s="435"/>
      <c r="G98" s="144"/>
      <c r="H98" s="145">
        <f>SUM(H87:H97)</f>
        <v>0</v>
      </c>
      <c r="I98" s="25"/>
    </row>
    <row r="99" spans="1:9" ht="15" thickBot="1" x14ac:dyDescent="0.35">
      <c r="B99" s="289"/>
      <c r="C99" s="289"/>
      <c r="D99" s="289"/>
      <c r="E99" s="289"/>
      <c r="F99" s="289"/>
      <c r="G99" s="290"/>
      <c r="H99" s="290"/>
      <c r="I99" s="25"/>
    </row>
    <row r="100" spans="1:9" ht="15" thickBot="1" x14ac:dyDescent="0.35">
      <c r="B100" s="444" t="s">
        <v>86</v>
      </c>
      <c r="C100" s="445"/>
      <c r="D100" s="445"/>
      <c r="E100" s="445"/>
      <c r="F100" s="445"/>
      <c r="G100" s="291" t="s">
        <v>87</v>
      </c>
      <c r="H100" s="292">
        <f>SUM(H77+H84+H98)</f>
        <v>3500</v>
      </c>
    </row>
    <row r="101" spans="1:9" ht="15" thickBot="1" x14ac:dyDescent="0.35">
      <c r="B101" s="293"/>
      <c r="C101" s="293"/>
      <c r="D101" s="293"/>
      <c r="E101" s="293"/>
      <c r="F101" s="293"/>
      <c r="G101" s="294"/>
      <c r="H101" s="294"/>
    </row>
    <row r="102" spans="1:9" ht="15" thickBot="1" x14ac:dyDescent="0.35">
      <c r="A102" s="185" t="s">
        <v>88</v>
      </c>
      <c r="B102" s="406" t="s">
        <v>89</v>
      </c>
      <c r="C102" s="406"/>
      <c r="D102" s="406"/>
      <c r="E102" s="406"/>
      <c r="F102" s="186"/>
      <c r="G102" s="211">
        <v>0.1</v>
      </c>
      <c r="H102" s="221">
        <f>(H11+H12)*G102</f>
        <v>0</v>
      </c>
      <c r="I102" s="25"/>
    </row>
    <row r="103" spans="1:9" ht="15" thickBot="1" x14ac:dyDescent="0.35">
      <c r="A103" s="157"/>
      <c r="B103" s="158"/>
      <c r="C103" s="158"/>
      <c r="D103" s="158"/>
      <c r="E103" s="158"/>
      <c r="F103" s="159"/>
      <c r="G103" s="160"/>
      <c r="H103" s="159"/>
    </row>
    <row r="104" spans="1:9" ht="15" thickBot="1" x14ac:dyDescent="0.35">
      <c r="A104" s="58"/>
      <c r="B104" s="396" t="s">
        <v>90</v>
      </c>
      <c r="C104" s="396"/>
      <c r="D104" s="396"/>
      <c r="E104" s="396"/>
      <c r="F104" s="59"/>
      <c r="G104" s="59"/>
      <c r="H104" s="60"/>
    </row>
    <row r="105" spans="1:9" s="12" customFormat="1" x14ac:dyDescent="0.3">
      <c r="A105" s="253"/>
      <c r="B105" s="162"/>
      <c r="C105" s="56"/>
      <c r="D105" s="56"/>
      <c r="E105" s="56"/>
      <c r="G105" s="254"/>
      <c r="H105" s="255"/>
    </row>
    <row r="106" spans="1:9" ht="14.7" customHeight="1" x14ac:dyDescent="0.3">
      <c r="A106" s="161"/>
      <c r="B106" s="439"/>
      <c r="C106" s="439"/>
      <c r="D106" s="439"/>
      <c r="E106" s="439"/>
      <c r="F106" s="439"/>
      <c r="G106" s="439"/>
      <c r="H106" s="440"/>
    </row>
    <row r="107" spans="1:9" ht="70.2" customHeight="1" x14ac:dyDescent="0.3">
      <c r="A107" s="161"/>
      <c r="B107" s="439"/>
      <c r="C107" s="439"/>
      <c r="D107" s="439"/>
      <c r="E107" s="439"/>
      <c r="F107" s="439"/>
      <c r="G107" s="439"/>
      <c r="H107" s="440"/>
    </row>
    <row r="108" spans="1:9" ht="16.5" customHeight="1" thickBot="1" x14ac:dyDescent="0.35">
      <c r="A108" s="168"/>
      <c r="B108" s="169"/>
      <c r="C108" s="169"/>
      <c r="D108" s="169"/>
      <c r="E108" s="169"/>
      <c r="F108" s="170"/>
      <c r="G108" s="171"/>
      <c r="H108" s="172"/>
    </row>
    <row r="109" spans="1:9" x14ac:dyDescent="0.3">
      <c r="B109" s="29" t="s">
        <v>91</v>
      </c>
    </row>
  </sheetData>
  <sheetProtection password="CC7F" sheet="1" formatCells="0" formatColumns="0" formatRows="0" insertColumns="0" insertRows="0" insertHyperlinks="0" deleteColumns="0" deleteRows="0" sort="0" autoFilter="0"/>
  <mergeCells count="44">
    <mergeCell ref="B84:F84"/>
    <mergeCell ref="B80:E80"/>
    <mergeCell ref="B89:E89"/>
    <mergeCell ref="B106:H107"/>
    <mergeCell ref="B87:E87"/>
    <mergeCell ref="B102:E102"/>
    <mergeCell ref="B104:E104"/>
    <mergeCell ref="B100:F100"/>
    <mergeCell ref="B88:E88"/>
    <mergeCell ref="B98:F98"/>
    <mergeCell ref="B90:E90"/>
    <mergeCell ref="B94:E94"/>
    <mergeCell ref="B95:E95"/>
    <mergeCell ref="B96:E96"/>
    <mergeCell ref="C11:D11"/>
    <mergeCell ref="C12:D12"/>
    <mergeCell ref="C10:D10"/>
    <mergeCell ref="B1:H1"/>
    <mergeCell ref="A2:H2"/>
    <mergeCell ref="A7:B8"/>
    <mergeCell ref="C7:D8"/>
    <mergeCell ref="C9:D9"/>
    <mergeCell ref="A3:H3"/>
    <mergeCell ref="F13:G13"/>
    <mergeCell ref="B43:E43"/>
    <mergeCell ref="B45:E45"/>
    <mergeCell ref="B21:E21"/>
    <mergeCell ref="B37:E37"/>
    <mergeCell ref="C57:D57"/>
    <mergeCell ref="B47:E47"/>
    <mergeCell ref="B81:E81"/>
    <mergeCell ref="B76:E76"/>
    <mergeCell ref="B60:E60"/>
    <mergeCell ref="B63:E63"/>
    <mergeCell ref="B65:F65"/>
    <mergeCell ref="B59:E59"/>
    <mergeCell ref="C79:E79"/>
    <mergeCell ref="B67:E67"/>
    <mergeCell ref="B69:E69"/>
    <mergeCell ref="B71:E71"/>
    <mergeCell ref="B74:E74"/>
    <mergeCell ref="B75:E75"/>
    <mergeCell ref="B73:E73"/>
    <mergeCell ref="B77:F77"/>
  </mergeCells>
  <dataValidations count="1">
    <dataValidation type="list" allowBlank="1" showInputMessage="1" showErrorMessage="1" sqref="F4 F68">
      <formula1>FASES</formula1>
    </dataValidation>
  </dataValidations>
  <printOptions horizontalCentered="1"/>
  <pageMargins left="0.70866141732283472" right="0.70866141732283472" top="0.74803149606299213" bottom="0.74803149606299213" header="0.31496062992125984" footer="0.31496062992125984"/>
  <pageSetup paperSize="9" scale="40"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'Documento legal (Español)'!$A$1:$A$3</xm:f>
          </x14:formula1>
          <xm:sqref>F16</xm:sqref>
        </x14:dataValidation>
        <x14:dataValidation type="list" allowBlank="1" showInputMessage="1" showErrorMessage="1">
          <x14:formula1>
            <xm:f>'Farmacia (Español)'!$A$1:$A$3</xm:f>
          </x14:formula1>
          <xm:sqref>E57:E58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zoomScaleNormal="100" workbookViewId="0">
      <selection activeCell="C4" sqref="C4:D5"/>
    </sheetView>
  </sheetViews>
  <sheetFormatPr baseColWidth="10" defaultColWidth="11.44140625" defaultRowHeight="13.8" x14ac:dyDescent="0.3"/>
  <cols>
    <col min="1" max="1" width="7.109375" style="6" customWidth="1"/>
    <col min="2" max="2" width="44.6640625" style="6" customWidth="1"/>
    <col min="3" max="3" width="20" style="6" customWidth="1"/>
    <col min="4" max="4" width="18.33203125" style="6" customWidth="1"/>
    <col min="5" max="5" width="16.6640625" style="6" customWidth="1"/>
    <col min="6" max="16384" width="11.44140625" style="6"/>
  </cols>
  <sheetData>
    <row r="1" spans="1:8" ht="14.4" thickBot="1" x14ac:dyDescent="0.35"/>
    <row r="2" spans="1:8" ht="15" thickBot="1" x14ac:dyDescent="0.35">
      <c r="A2" s="452" t="s">
        <v>92</v>
      </c>
      <c r="B2" s="453"/>
      <c r="C2" s="453"/>
      <c r="D2" s="453"/>
      <c r="E2" s="453"/>
      <c r="F2" s="453"/>
      <c r="G2" s="453"/>
      <c r="H2" s="454"/>
    </row>
    <row r="3" spans="1:8" ht="14.4" thickBot="1" x14ac:dyDescent="0.35">
      <c r="A3" s="7"/>
      <c r="B3" s="8"/>
      <c r="C3" s="8"/>
      <c r="D3" s="8"/>
      <c r="E3" s="8"/>
      <c r="F3" s="8"/>
      <c r="G3" s="8"/>
    </row>
    <row r="4" spans="1:8" ht="12.75" customHeight="1" x14ac:dyDescent="0.3">
      <c r="A4" s="425" t="s">
        <v>4</v>
      </c>
      <c r="B4" s="426"/>
      <c r="C4" s="429"/>
      <c r="D4" s="430"/>
    </row>
    <row r="5" spans="1:8" ht="24.75" customHeight="1" x14ac:dyDescent="0.3">
      <c r="A5" s="427"/>
      <c r="B5" s="428"/>
      <c r="C5" s="431"/>
      <c r="D5" s="432"/>
      <c r="E5" s="9"/>
    </row>
    <row r="6" spans="1:8" ht="15.6" x14ac:dyDescent="0.3">
      <c r="A6" s="306" t="s">
        <v>8</v>
      </c>
      <c r="B6" s="307"/>
      <c r="C6" s="419"/>
      <c r="D6" s="420"/>
      <c r="E6" s="9"/>
    </row>
    <row r="7" spans="1:8" ht="15.6" x14ac:dyDescent="0.3">
      <c r="A7" s="306" t="s">
        <v>10</v>
      </c>
      <c r="B7" s="307"/>
      <c r="C7" s="419"/>
      <c r="D7" s="420"/>
      <c r="E7" s="9"/>
    </row>
    <row r="8" spans="1:8" ht="15.6" x14ac:dyDescent="0.3">
      <c r="A8" s="306" t="s">
        <v>13</v>
      </c>
      <c r="B8" s="307"/>
      <c r="C8" s="419"/>
      <c r="D8" s="420"/>
      <c r="E8" s="9"/>
    </row>
    <row r="9" spans="1:8" ht="16.2" thickBot="1" x14ac:dyDescent="0.35">
      <c r="A9" s="306" t="s">
        <v>200</v>
      </c>
      <c r="B9" s="308"/>
      <c r="C9" s="419"/>
      <c r="D9" s="420"/>
      <c r="E9" s="9"/>
    </row>
    <row r="10" spans="1:8" ht="16.2" thickBot="1" x14ac:dyDescent="0.35">
      <c r="A10" s="309" t="s">
        <v>18</v>
      </c>
      <c r="B10" s="310"/>
      <c r="C10" s="10"/>
      <c r="D10" s="11"/>
      <c r="E10" s="9"/>
    </row>
    <row r="12" spans="1:8" x14ac:dyDescent="0.3">
      <c r="B12" s="295" t="s">
        <v>93</v>
      </c>
      <c r="C12" s="296"/>
      <c r="D12" s="296"/>
      <c r="E12" s="296"/>
      <c r="F12" s="296"/>
      <c r="G12" s="296"/>
      <c r="H12" s="296"/>
    </row>
    <row r="13" spans="1:8" ht="14.4" thickBot="1" x14ac:dyDescent="0.35">
      <c r="B13" s="296"/>
      <c r="C13" s="296"/>
      <c r="D13" s="296"/>
      <c r="E13" s="296"/>
      <c r="F13" s="296"/>
      <c r="G13" s="296"/>
      <c r="H13" s="296"/>
    </row>
    <row r="14" spans="1:8" x14ac:dyDescent="0.3">
      <c r="B14" s="460" t="s">
        <v>94</v>
      </c>
      <c r="C14" s="297"/>
      <c r="D14" s="298"/>
      <c r="E14" s="298"/>
      <c r="F14" s="298"/>
      <c r="G14" s="298"/>
      <c r="H14" s="299"/>
    </row>
    <row r="15" spans="1:8" ht="57" customHeight="1" x14ac:dyDescent="0.3">
      <c r="B15" s="456"/>
      <c r="C15" s="461"/>
      <c r="D15" s="462"/>
      <c r="E15" s="462"/>
      <c r="F15" s="462"/>
      <c r="G15" s="462"/>
      <c r="H15" s="463"/>
    </row>
    <row r="16" spans="1:8" x14ac:dyDescent="0.3">
      <c r="B16" s="456"/>
      <c r="C16" s="300"/>
      <c r="D16" s="301"/>
      <c r="E16" s="301"/>
      <c r="F16" s="301"/>
      <c r="G16" s="301"/>
      <c r="H16" s="302"/>
    </row>
    <row r="17" spans="2:8" ht="14.4" thickBot="1" x14ac:dyDescent="0.35">
      <c r="B17" s="457"/>
      <c r="C17" s="303"/>
      <c r="D17" s="304"/>
      <c r="E17" s="304"/>
      <c r="F17" s="304"/>
      <c r="G17" s="304"/>
      <c r="H17" s="305"/>
    </row>
    <row r="18" spans="2:8" ht="14.4" thickBot="1" x14ac:dyDescent="0.35">
      <c r="B18" s="296"/>
      <c r="C18" s="296"/>
      <c r="D18" s="296"/>
      <c r="E18" s="296"/>
      <c r="F18" s="296"/>
      <c r="G18" s="296"/>
      <c r="H18" s="296"/>
    </row>
    <row r="19" spans="2:8" x14ac:dyDescent="0.3">
      <c r="B19" s="460" t="s">
        <v>95</v>
      </c>
      <c r="C19" s="297"/>
      <c r="D19" s="298"/>
      <c r="E19" s="298"/>
      <c r="F19" s="298"/>
      <c r="G19" s="298"/>
      <c r="H19" s="299"/>
    </row>
    <row r="20" spans="2:8" x14ac:dyDescent="0.3">
      <c r="B20" s="456"/>
      <c r="C20" s="300"/>
      <c r="D20" s="301"/>
      <c r="E20" s="301"/>
      <c r="F20" s="301"/>
      <c r="G20" s="301"/>
      <c r="H20" s="302"/>
    </row>
    <row r="21" spans="2:8" ht="14.4" x14ac:dyDescent="0.3">
      <c r="B21" s="456"/>
      <c r="C21" s="461"/>
      <c r="D21" s="462"/>
      <c r="E21" s="462"/>
      <c r="F21" s="462"/>
      <c r="G21" s="462"/>
      <c r="H21" s="463"/>
    </row>
    <row r="22" spans="2:8" ht="14.4" thickBot="1" x14ac:dyDescent="0.35">
      <c r="B22" s="457"/>
      <c r="C22" s="303"/>
      <c r="D22" s="304"/>
      <c r="E22" s="304"/>
      <c r="F22" s="304"/>
      <c r="G22" s="304"/>
      <c r="H22" s="305"/>
    </row>
    <row r="23" spans="2:8" ht="14.4" thickBot="1" x14ac:dyDescent="0.35">
      <c r="B23" s="296"/>
      <c r="C23" s="296"/>
      <c r="D23" s="296"/>
      <c r="E23" s="296"/>
      <c r="F23" s="296"/>
      <c r="G23" s="296"/>
      <c r="H23" s="296"/>
    </row>
    <row r="24" spans="2:8" x14ac:dyDescent="0.3">
      <c r="B24" s="455" t="s">
        <v>96</v>
      </c>
      <c r="C24" s="297"/>
      <c r="D24" s="298"/>
      <c r="E24" s="298"/>
      <c r="F24" s="298"/>
      <c r="G24" s="298"/>
      <c r="H24" s="299"/>
    </row>
    <row r="25" spans="2:8" x14ac:dyDescent="0.3">
      <c r="B25" s="456"/>
      <c r="C25" s="300"/>
      <c r="D25" s="301"/>
      <c r="E25" s="301"/>
      <c r="F25" s="301"/>
      <c r="G25" s="301"/>
      <c r="H25" s="302"/>
    </row>
    <row r="26" spans="2:8" x14ac:dyDescent="0.3">
      <c r="B26" s="456"/>
      <c r="C26" s="300"/>
      <c r="D26" s="301"/>
      <c r="E26" s="301"/>
      <c r="F26" s="301"/>
      <c r="G26" s="301"/>
      <c r="H26" s="302"/>
    </row>
    <row r="27" spans="2:8" ht="14.4" thickBot="1" x14ac:dyDescent="0.35">
      <c r="B27" s="457"/>
      <c r="C27" s="303"/>
      <c r="D27" s="304"/>
      <c r="E27" s="304"/>
      <c r="F27" s="304"/>
      <c r="G27" s="304"/>
      <c r="H27" s="305"/>
    </row>
    <row r="28" spans="2:8" ht="14.4" thickBot="1" x14ac:dyDescent="0.35">
      <c r="B28" s="296"/>
      <c r="C28" s="296"/>
      <c r="D28" s="296"/>
      <c r="E28" s="296"/>
      <c r="F28" s="296"/>
      <c r="G28" s="296"/>
      <c r="H28" s="296"/>
    </row>
    <row r="29" spans="2:8" x14ac:dyDescent="0.3">
      <c r="B29" s="455" t="s">
        <v>97</v>
      </c>
      <c r="C29" s="297"/>
      <c r="D29" s="298"/>
      <c r="E29" s="298"/>
      <c r="F29" s="298"/>
      <c r="G29" s="298"/>
      <c r="H29" s="299"/>
    </row>
    <row r="30" spans="2:8" x14ac:dyDescent="0.3">
      <c r="B30" s="456"/>
      <c r="C30" s="300"/>
      <c r="D30" s="301"/>
      <c r="E30" s="301"/>
      <c r="F30" s="301"/>
      <c r="G30" s="301"/>
      <c r="H30" s="302"/>
    </row>
    <row r="31" spans="2:8" x14ac:dyDescent="0.3">
      <c r="B31" s="456"/>
      <c r="C31" s="300"/>
      <c r="D31" s="301"/>
      <c r="E31" s="301"/>
      <c r="F31" s="301"/>
      <c r="G31" s="301"/>
      <c r="H31" s="302"/>
    </row>
    <row r="32" spans="2:8" ht="14.4" thickBot="1" x14ac:dyDescent="0.35">
      <c r="B32" s="457"/>
      <c r="C32" s="303"/>
      <c r="D32" s="304"/>
      <c r="E32" s="304"/>
      <c r="F32" s="304"/>
      <c r="G32" s="304"/>
      <c r="H32" s="305"/>
    </row>
    <row r="33" spans="2:8" ht="14.4" thickBot="1" x14ac:dyDescent="0.35">
      <c r="B33" s="20"/>
      <c r="C33" s="296"/>
      <c r="D33" s="296"/>
      <c r="E33" s="296"/>
      <c r="F33" s="296"/>
      <c r="G33" s="296"/>
      <c r="H33" s="296"/>
    </row>
    <row r="34" spans="2:8" x14ac:dyDescent="0.3">
      <c r="B34" s="455" t="s">
        <v>98</v>
      </c>
      <c r="C34" s="297"/>
      <c r="D34" s="298"/>
      <c r="E34" s="298"/>
      <c r="F34" s="298"/>
      <c r="G34" s="298"/>
      <c r="H34" s="299"/>
    </row>
    <row r="35" spans="2:8" x14ac:dyDescent="0.3">
      <c r="B35" s="458"/>
      <c r="C35" s="300"/>
      <c r="D35" s="301"/>
      <c r="E35" s="301"/>
      <c r="F35" s="301"/>
      <c r="G35" s="301"/>
      <c r="H35" s="302"/>
    </row>
    <row r="36" spans="2:8" x14ac:dyDescent="0.3">
      <c r="B36" s="458"/>
      <c r="C36" s="300"/>
      <c r="D36" s="301"/>
      <c r="E36" s="301"/>
      <c r="F36" s="301"/>
      <c r="G36" s="301"/>
      <c r="H36" s="302"/>
    </row>
    <row r="37" spans="2:8" ht="14.4" thickBot="1" x14ac:dyDescent="0.35">
      <c r="B37" s="459" t="s">
        <v>99</v>
      </c>
      <c r="C37" s="303"/>
      <c r="D37" s="304"/>
      <c r="E37" s="304"/>
      <c r="F37" s="304"/>
      <c r="G37" s="304"/>
      <c r="H37" s="305"/>
    </row>
    <row r="38" spans="2:8" ht="14.4" thickBot="1" x14ac:dyDescent="0.35">
      <c r="B38" s="296"/>
      <c r="C38" s="296"/>
      <c r="D38" s="296"/>
      <c r="E38" s="296"/>
      <c r="F38" s="296"/>
      <c r="G38" s="296"/>
      <c r="H38" s="296"/>
    </row>
    <row r="39" spans="2:8" x14ac:dyDescent="0.3">
      <c r="B39" s="455" t="s">
        <v>99</v>
      </c>
      <c r="C39" s="297"/>
      <c r="D39" s="298"/>
      <c r="E39" s="298"/>
      <c r="F39" s="298"/>
      <c r="G39" s="298"/>
      <c r="H39" s="299"/>
    </row>
    <row r="40" spans="2:8" x14ac:dyDescent="0.3">
      <c r="B40" s="458"/>
      <c r="C40" s="300"/>
      <c r="D40" s="301"/>
      <c r="E40" s="301"/>
      <c r="F40" s="301"/>
      <c r="G40" s="301"/>
      <c r="H40" s="302"/>
    </row>
    <row r="41" spans="2:8" x14ac:dyDescent="0.3">
      <c r="B41" s="458"/>
      <c r="C41" s="300"/>
      <c r="D41" s="301"/>
      <c r="E41" s="301"/>
      <c r="F41" s="301"/>
      <c r="G41" s="301"/>
      <c r="H41" s="302"/>
    </row>
    <row r="42" spans="2:8" ht="14.4" thickBot="1" x14ac:dyDescent="0.35">
      <c r="B42" s="459"/>
      <c r="C42" s="303"/>
      <c r="D42" s="304"/>
      <c r="E42" s="304"/>
      <c r="F42" s="304"/>
      <c r="G42" s="304"/>
      <c r="H42" s="305"/>
    </row>
  </sheetData>
  <sheetProtection selectLockedCells="1"/>
  <mergeCells count="15">
    <mergeCell ref="B29:B32"/>
    <mergeCell ref="B34:B37"/>
    <mergeCell ref="B39:B42"/>
    <mergeCell ref="C9:D9"/>
    <mergeCell ref="B14:B17"/>
    <mergeCell ref="C15:H15"/>
    <mergeCell ref="B19:B22"/>
    <mergeCell ref="C21:H21"/>
    <mergeCell ref="B24:B27"/>
    <mergeCell ref="C8:D8"/>
    <mergeCell ref="A2:H2"/>
    <mergeCell ref="A4:B5"/>
    <mergeCell ref="C4:D5"/>
    <mergeCell ref="C6:D6"/>
    <mergeCell ref="C7:D7"/>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4"/>
  <sheetViews>
    <sheetView showGridLines="0" zoomScaleNormal="100" workbookViewId="0">
      <selection activeCell="G4" sqref="G4"/>
    </sheetView>
  </sheetViews>
  <sheetFormatPr baseColWidth="10" defaultColWidth="11.44140625" defaultRowHeight="14.4" x14ac:dyDescent="0.3"/>
  <cols>
    <col min="1" max="1" width="4.44140625" style="1" customWidth="1"/>
    <col min="2" max="2" width="28.6640625" style="2" customWidth="1"/>
    <col min="3" max="3" width="14" style="2" customWidth="1"/>
    <col min="4" max="4" width="17.33203125" style="2" customWidth="1"/>
    <col min="5" max="5" width="25.44140625" style="2" customWidth="1"/>
    <col min="6" max="6" width="30.6640625" style="2" customWidth="1"/>
    <col min="7" max="7" width="15.33203125" style="2" customWidth="1"/>
    <col min="8" max="8" width="14.33203125" style="2" customWidth="1"/>
    <col min="9" max="9" width="51.33203125" style="2" customWidth="1"/>
    <col min="10" max="16384" width="11.44140625" style="2"/>
  </cols>
  <sheetData>
    <row r="1" spans="1:8" ht="16.2" thickBot="1" x14ac:dyDescent="0.35">
      <c r="B1" s="421"/>
      <c r="C1" s="421"/>
      <c r="D1" s="421"/>
      <c r="E1" s="421"/>
      <c r="F1" s="421"/>
      <c r="G1" s="421"/>
      <c r="H1" s="421"/>
    </row>
    <row r="2" spans="1:8" ht="18.600000000000001" thickBot="1" x14ac:dyDescent="0.35">
      <c r="A2" s="422" t="s">
        <v>100</v>
      </c>
      <c r="B2" s="423"/>
      <c r="C2" s="423"/>
      <c r="D2" s="423"/>
      <c r="E2" s="423"/>
      <c r="F2" s="423"/>
      <c r="G2" s="423"/>
      <c r="H2" s="424"/>
    </row>
    <row r="3" spans="1:8" ht="18.75" customHeight="1" x14ac:dyDescent="0.3">
      <c r="A3" s="433" t="s">
        <v>217</v>
      </c>
      <c r="B3" s="433"/>
      <c r="C3" s="433"/>
      <c r="D3" s="433"/>
      <c r="E3" s="433"/>
      <c r="F3" s="433"/>
      <c r="G3" s="433"/>
      <c r="H3" s="433"/>
    </row>
    <row r="4" spans="1:8" ht="17.399999999999999" x14ac:dyDescent="0.3">
      <c r="A4" s="49"/>
      <c r="B4" s="49"/>
      <c r="C4" s="49"/>
      <c r="D4" s="49"/>
      <c r="E4" s="50"/>
      <c r="F4" s="51" t="s">
        <v>183</v>
      </c>
      <c r="G4" s="222" t="str">
        <f>IF(F4="CLINICAL TRIAL PHASE I","1,28",IF(F4="CLINICAL TRIAL PHASE II","1,28",IF(F4="CLINICAL TRIAL PHASE III","1,38",IF(F4="MEDICAL DEVICE","1,28",IF(F4="CLINICAL TRIAL PHASE IV","1,38","1,38")))))</f>
        <v>1,38</v>
      </c>
      <c r="H4" s="49"/>
    </row>
    <row r="5" spans="1:8" ht="17.399999999999999" x14ac:dyDescent="0.3">
      <c r="A5" s="49"/>
      <c r="B5" s="49"/>
      <c r="C5" s="49"/>
      <c r="D5" s="49"/>
      <c r="E5" s="49"/>
      <c r="F5" s="184" t="s">
        <v>102</v>
      </c>
      <c r="G5" s="23"/>
      <c r="H5" s="49"/>
    </row>
    <row r="6" spans="1:8" ht="18" thickBot="1" x14ac:dyDescent="0.35">
      <c r="B6" s="49"/>
      <c r="C6" s="49"/>
      <c r="D6" s="49"/>
      <c r="E6" s="49"/>
      <c r="F6" s="49"/>
      <c r="G6" s="49"/>
    </row>
    <row r="7" spans="1:8" ht="15" thickBot="1" x14ac:dyDescent="0.35">
      <c r="A7" s="425" t="s">
        <v>103</v>
      </c>
      <c r="B7" s="465"/>
      <c r="C7" s="467"/>
      <c r="D7" s="468"/>
      <c r="F7" s="173" t="s">
        <v>104</v>
      </c>
      <c r="G7" s="174"/>
      <c r="H7" s="175" t="s">
        <v>105</v>
      </c>
    </row>
    <row r="8" spans="1:8" x14ac:dyDescent="0.3">
      <c r="A8" s="427"/>
      <c r="B8" s="466"/>
      <c r="C8" s="469"/>
      <c r="D8" s="470"/>
      <c r="E8" s="55"/>
      <c r="F8" s="264" t="s">
        <v>106</v>
      </c>
      <c r="G8" s="265"/>
      <c r="H8" s="266">
        <f>H43/G4</f>
        <v>0</v>
      </c>
    </row>
    <row r="9" spans="1:8" ht="15.6" x14ac:dyDescent="0.3">
      <c r="A9" s="306" t="s">
        <v>107</v>
      </c>
      <c r="B9" s="311"/>
      <c r="C9" s="419"/>
      <c r="D9" s="420"/>
      <c r="E9" s="55"/>
      <c r="F9" s="5" t="s">
        <v>108</v>
      </c>
      <c r="G9" s="177" t="s">
        <v>109</v>
      </c>
      <c r="H9" s="176">
        <f>H67+H69+H102</f>
        <v>0</v>
      </c>
    </row>
    <row r="10" spans="1:8" ht="15.6" x14ac:dyDescent="0.3">
      <c r="A10" s="306" t="s">
        <v>110</v>
      </c>
      <c r="B10" s="311"/>
      <c r="C10" s="419"/>
      <c r="D10" s="420"/>
      <c r="E10" s="55"/>
      <c r="F10" s="5" t="s">
        <v>111</v>
      </c>
      <c r="G10" s="177" t="s">
        <v>12</v>
      </c>
      <c r="H10" s="176">
        <f>H62</f>
        <v>1200</v>
      </c>
    </row>
    <row r="11" spans="1:8" ht="15.6" x14ac:dyDescent="0.3">
      <c r="A11" s="306" t="s">
        <v>112</v>
      </c>
      <c r="B11" s="311"/>
      <c r="C11" s="419"/>
      <c r="D11" s="420"/>
      <c r="E11" s="55"/>
      <c r="F11" s="3" t="s">
        <v>113</v>
      </c>
      <c r="G11" s="55" t="s">
        <v>15</v>
      </c>
      <c r="H11" s="269">
        <f>H84/1.1</f>
        <v>0</v>
      </c>
    </row>
    <row r="12" spans="1:8" ht="16.2" thickBot="1" x14ac:dyDescent="0.35">
      <c r="A12" s="306" t="s">
        <v>200</v>
      </c>
      <c r="B12" s="311"/>
      <c r="C12" s="419"/>
      <c r="D12" s="420"/>
      <c r="E12" s="56"/>
      <c r="F12" s="10" t="s">
        <v>114</v>
      </c>
      <c r="G12" s="268" t="s">
        <v>17</v>
      </c>
      <c r="H12" s="270">
        <f>H98/1.1</f>
        <v>0</v>
      </c>
    </row>
    <row r="13" spans="1:8" ht="16.8" thickBot="1" x14ac:dyDescent="0.35">
      <c r="A13" s="309" t="s">
        <v>115</v>
      </c>
      <c r="B13" s="312"/>
      <c r="C13" s="10"/>
      <c r="D13" s="11"/>
      <c r="E13" s="57"/>
      <c r="F13" s="414" t="s">
        <v>216</v>
      </c>
      <c r="G13" s="415"/>
      <c r="H13" s="178">
        <f>SUM(H8:H12)</f>
        <v>1200</v>
      </c>
    </row>
    <row r="14" spans="1:8" ht="15" thickBot="1" x14ac:dyDescent="0.35">
      <c r="F14" s="179" t="s">
        <v>116</v>
      </c>
      <c r="G14" s="180" t="s">
        <v>21</v>
      </c>
      <c r="H14" s="178">
        <f>H60+H61</f>
        <v>1000</v>
      </c>
    </row>
    <row r="15" spans="1:8" ht="15" thickBot="1" x14ac:dyDescent="0.35">
      <c r="F15" s="181" t="s">
        <v>198</v>
      </c>
      <c r="G15" s="182" t="s">
        <v>23</v>
      </c>
      <c r="H15" s="178">
        <f>H77</f>
        <v>3500</v>
      </c>
    </row>
    <row r="16" spans="1:8" ht="15" thickBot="1" x14ac:dyDescent="0.35">
      <c r="F16" s="262" t="s">
        <v>199</v>
      </c>
      <c r="G16" s="263"/>
      <c r="H16" s="183" t="str">
        <f>IF(AND(F16="Addendum Management Expenses",F4="CLINICAL TRIAL PHASE I"),"800,00 €",IF(AND(F16="Addendum Management Expenses",F4="CLINICAL TRIAL PHASE II"),"800,00 €",IF(AND(F16="Addendum Management Expenses",F4="CLINICAL TRIAL PHASE III"),"800,00 €",IF(AND(F16="Addendum Management Expenses",F4="CLINICAL TRIAL PHASE IV"),"800,00 €",IF(AND(F16="Addendum Management Expenses",F4="PAS (studies)"),"500,00 €",IF(AND(F16="Addendum Management Expenses",F4="MEDICAL DEVICE"),"500,00 €","1.500,00 €"))))))</f>
        <v>1.500,00 €</v>
      </c>
    </row>
    <row r="17" spans="1:8" x14ac:dyDescent="0.3">
      <c r="F17" s="184" t="s">
        <v>102</v>
      </c>
      <c r="G17" s="184"/>
      <c r="H17"/>
    </row>
    <row r="18" spans="1:8" ht="15" thickBot="1" x14ac:dyDescent="0.35"/>
    <row r="19" spans="1:8" ht="15" thickBot="1" x14ac:dyDescent="0.35">
      <c r="A19" s="58" t="s">
        <v>25</v>
      </c>
      <c r="B19" s="59" t="s">
        <v>118</v>
      </c>
      <c r="C19" s="59"/>
      <c r="D19" s="59"/>
      <c r="E19" s="59"/>
      <c r="F19" s="59"/>
      <c r="G19" s="59"/>
      <c r="H19" s="60"/>
    </row>
    <row r="20" spans="1:8" ht="15" thickBot="1" x14ac:dyDescent="0.35"/>
    <row r="21" spans="1:8" ht="15" thickBot="1" x14ac:dyDescent="0.35">
      <c r="B21" s="395" t="s">
        <v>119</v>
      </c>
      <c r="C21" s="396"/>
      <c r="D21" s="396"/>
      <c r="E21" s="397"/>
      <c r="F21" s="61" t="s">
        <v>120</v>
      </c>
      <c r="G21" s="61" t="s">
        <v>105</v>
      </c>
      <c r="H21" s="61" t="s">
        <v>29</v>
      </c>
    </row>
    <row r="22" spans="1:8" x14ac:dyDescent="0.3">
      <c r="B22" s="62" t="s">
        <v>121</v>
      </c>
      <c r="C22" s="63"/>
      <c r="D22" s="63"/>
      <c r="E22" s="64"/>
      <c r="F22" s="65"/>
      <c r="G22" s="66"/>
      <c r="H22" s="67"/>
    </row>
    <row r="23" spans="1:8" x14ac:dyDescent="0.3">
      <c r="B23" s="36" t="s">
        <v>122</v>
      </c>
      <c r="C23" s="37"/>
      <c r="D23" s="37"/>
      <c r="E23" s="38"/>
      <c r="F23" s="39"/>
      <c r="G23" s="40"/>
      <c r="H23" s="68"/>
    </row>
    <row r="24" spans="1:8" x14ac:dyDescent="0.3">
      <c r="B24" s="42" t="s">
        <v>32</v>
      </c>
      <c r="C24" s="43"/>
      <c r="D24" s="43"/>
      <c r="E24" s="44"/>
      <c r="F24" s="45"/>
      <c r="G24" s="46"/>
      <c r="H24" s="69"/>
    </row>
    <row r="25" spans="1:8" x14ac:dyDescent="0.3">
      <c r="B25" s="42" t="s">
        <v>123</v>
      </c>
      <c r="C25" s="43"/>
      <c r="D25" s="43"/>
      <c r="E25" s="44"/>
      <c r="F25" s="45"/>
      <c r="G25" s="46"/>
      <c r="H25" s="69"/>
    </row>
    <row r="26" spans="1:8" x14ac:dyDescent="0.3">
      <c r="B26" s="42"/>
      <c r="C26" s="43"/>
      <c r="D26" s="43"/>
      <c r="E26" s="44"/>
      <c r="F26" s="45"/>
      <c r="G26" s="46"/>
      <c r="H26" s="69"/>
    </row>
    <row r="27" spans="1:8" x14ac:dyDescent="0.3">
      <c r="B27" s="70"/>
      <c r="C27" s="71"/>
      <c r="D27" s="71"/>
      <c r="E27" s="72"/>
      <c r="F27" s="45"/>
      <c r="G27" s="46"/>
      <c r="H27" s="69"/>
    </row>
    <row r="28" spans="1:8" x14ac:dyDescent="0.3">
      <c r="B28" s="73" t="s">
        <v>124</v>
      </c>
      <c r="C28" s="74"/>
      <c r="D28" s="74"/>
      <c r="E28" s="75"/>
      <c r="F28" s="76"/>
      <c r="G28" s="77"/>
      <c r="H28" s="78"/>
    </row>
    <row r="29" spans="1:8" x14ac:dyDescent="0.3">
      <c r="B29" s="36" t="s">
        <v>122</v>
      </c>
      <c r="C29" s="37"/>
      <c r="D29" s="37"/>
      <c r="E29" s="38"/>
      <c r="F29" s="45"/>
      <c r="G29" s="46"/>
      <c r="H29" s="69"/>
    </row>
    <row r="30" spans="1:8" x14ac:dyDescent="0.3">
      <c r="B30" s="42" t="s">
        <v>32</v>
      </c>
      <c r="C30" s="37"/>
      <c r="D30" s="37"/>
      <c r="E30" s="38"/>
      <c r="F30" s="45"/>
      <c r="G30" s="46"/>
      <c r="H30" s="69"/>
    </row>
    <row r="31" spans="1:8" x14ac:dyDescent="0.3">
      <c r="B31" s="42" t="s">
        <v>123</v>
      </c>
      <c r="C31" s="43"/>
      <c r="D31" s="43"/>
      <c r="E31" s="44"/>
      <c r="F31" s="45"/>
      <c r="G31" s="46"/>
      <c r="H31" s="69"/>
    </row>
    <row r="32" spans="1:8" x14ac:dyDescent="0.3">
      <c r="B32" s="42"/>
      <c r="C32" s="43"/>
      <c r="D32" s="43"/>
      <c r="E32" s="44"/>
      <c r="F32" s="45"/>
      <c r="G32" s="46"/>
      <c r="H32" s="69"/>
    </row>
    <row r="33" spans="1:9" ht="15" customHeight="1" thickBot="1" x14ac:dyDescent="0.35">
      <c r="B33" s="79"/>
      <c r="C33" s="80"/>
      <c r="D33" s="80"/>
      <c r="E33" s="81"/>
      <c r="F33" s="82"/>
      <c r="G33" s="83"/>
      <c r="H33" s="84"/>
      <c r="I33" s="12"/>
    </row>
    <row r="34" spans="1:9" ht="15" thickBot="1" x14ac:dyDescent="0.35"/>
    <row r="35" spans="1:9" ht="15" thickBot="1" x14ac:dyDescent="0.35">
      <c r="A35" s="58" t="s">
        <v>35</v>
      </c>
      <c r="B35" s="59" t="s">
        <v>125</v>
      </c>
      <c r="C35" s="59"/>
      <c r="D35" s="59"/>
      <c r="E35" s="59"/>
      <c r="F35" s="59"/>
      <c r="G35" s="59"/>
      <c r="H35" s="60"/>
    </row>
    <row r="36" spans="1:9" ht="15" thickBot="1" x14ac:dyDescent="0.35">
      <c r="B36" s="85"/>
      <c r="C36" s="85"/>
      <c r="D36" s="85"/>
      <c r="E36" s="85"/>
      <c r="F36" s="85"/>
      <c r="G36" s="85"/>
      <c r="H36" s="85"/>
    </row>
    <row r="37" spans="1:9" ht="15" thickBot="1" x14ac:dyDescent="0.35">
      <c r="B37" s="395" t="s">
        <v>119</v>
      </c>
      <c r="C37" s="396"/>
      <c r="D37" s="396"/>
      <c r="E37" s="397"/>
      <c r="F37" s="86" t="s">
        <v>126</v>
      </c>
      <c r="G37" s="87" t="s">
        <v>105</v>
      </c>
      <c r="H37" s="61" t="s">
        <v>29</v>
      </c>
    </row>
    <row r="38" spans="1:9" x14ac:dyDescent="0.3">
      <c r="B38" s="30" t="s">
        <v>127</v>
      </c>
      <c r="C38" s="88"/>
      <c r="D38" s="88"/>
      <c r="E38" s="89"/>
      <c r="F38" s="90"/>
      <c r="G38" s="91"/>
      <c r="H38" s="92">
        <f>F38*G38</f>
        <v>0</v>
      </c>
    </row>
    <row r="39" spans="1:9" x14ac:dyDescent="0.3">
      <c r="B39" s="31" t="s">
        <v>128</v>
      </c>
      <c r="C39" s="34"/>
      <c r="D39" s="34"/>
      <c r="E39" s="35"/>
      <c r="F39" s="90"/>
      <c r="G39" s="91"/>
      <c r="H39" s="93">
        <f>F39*G39</f>
        <v>0</v>
      </c>
    </row>
    <row r="40" spans="1:9" x14ac:dyDescent="0.3">
      <c r="B40" s="31" t="s">
        <v>129</v>
      </c>
      <c r="C40" s="34"/>
      <c r="D40" s="34"/>
      <c r="E40" s="35"/>
      <c r="F40" s="90"/>
      <c r="G40" s="91"/>
      <c r="H40" s="93">
        <f t="shared" ref="H40:H42" si="0">F40*G40</f>
        <v>0</v>
      </c>
    </row>
    <row r="41" spans="1:9" x14ac:dyDescent="0.3">
      <c r="B41" s="31" t="s">
        <v>130</v>
      </c>
      <c r="C41" s="34"/>
      <c r="D41" s="34"/>
      <c r="E41" s="35"/>
      <c r="F41" s="90"/>
      <c r="G41" s="91"/>
      <c r="H41" s="93">
        <f t="shared" si="0"/>
        <v>0</v>
      </c>
    </row>
    <row r="42" spans="1:9" ht="15" thickBot="1" x14ac:dyDescent="0.35">
      <c r="B42" s="31" t="s">
        <v>131</v>
      </c>
      <c r="C42" s="34"/>
      <c r="D42" s="34"/>
      <c r="E42" s="35"/>
      <c r="F42" s="90"/>
      <c r="G42" s="91"/>
      <c r="H42" s="93">
        <f t="shared" si="0"/>
        <v>0</v>
      </c>
    </row>
    <row r="43" spans="1:9" ht="15" thickBot="1" x14ac:dyDescent="0.35">
      <c r="B43" s="416" t="s">
        <v>132</v>
      </c>
      <c r="C43" s="417"/>
      <c r="D43" s="417"/>
      <c r="E43" s="418"/>
      <c r="F43" s="94">
        <f>SUM(F38:F42)</f>
        <v>0</v>
      </c>
      <c r="G43" s="95"/>
      <c r="H43" s="96">
        <f>SUM(H38:H42)</f>
        <v>0</v>
      </c>
    </row>
    <row r="44" spans="1:9" ht="15" thickBot="1" x14ac:dyDescent="0.35">
      <c r="B44" s="97"/>
      <c r="C44" s="98"/>
      <c r="D44" s="98"/>
      <c r="E44" s="98"/>
      <c r="F44" s="99"/>
      <c r="G44" s="99"/>
      <c r="H44" s="99"/>
    </row>
    <row r="45" spans="1:9" ht="15" thickBot="1" x14ac:dyDescent="0.35">
      <c r="A45" s="58" t="s">
        <v>44</v>
      </c>
      <c r="B45" s="396" t="s">
        <v>45</v>
      </c>
      <c r="C45" s="396"/>
      <c r="D45" s="396"/>
      <c r="E45" s="396"/>
      <c r="F45" s="59"/>
      <c r="G45" s="59"/>
      <c r="H45" s="60"/>
    </row>
    <row r="46" spans="1:9" ht="15" thickBot="1" x14ac:dyDescent="0.35">
      <c r="B46" s="100"/>
      <c r="C46" s="100"/>
      <c r="D46" s="100"/>
      <c r="E46" s="100"/>
      <c r="F46" s="101"/>
      <c r="G46" s="101"/>
      <c r="H46" s="101"/>
    </row>
    <row r="47" spans="1:9" ht="15" thickBot="1" x14ac:dyDescent="0.35">
      <c r="B47" s="395" t="s">
        <v>119</v>
      </c>
      <c r="C47" s="396"/>
      <c r="D47" s="396"/>
      <c r="E47" s="397"/>
      <c r="F47" s="61" t="s">
        <v>120</v>
      </c>
      <c r="G47" s="61" t="s">
        <v>105</v>
      </c>
      <c r="H47" s="61" t="s">
        <v>29</v>
      </c>
    </row>
    <row r="48" spans="1:9" x14ac:dyDescent="0.3">
      <c r="B48" s="102" t="s">
        <v>133</v>
      </c>
      <c r="C48" s="103"/>
      <c r="D48" s="103"/>
      <c r="E48" s="104"/>
      <c r="F48" s="105"/>
      <c r="G48" s="106"/>
      <c r="H48" s="107"/>
    </row>
    <row r="49" spans="1:9" x14ac:dyDescent="0.3">
      <c r="B49" s="108"/>
      <c r="C49" s="109"/>
      <c r="D49" s="109"/>
      <c r="E49" s="110"/>
      <c r="F49" s="105"/>
      <c r="G49" s="106"/>
      <c r="H49" s="107"/>
      <c r="I49" s="2" t="s">
        <v>134</v>
      </c>
    </row>
    <row r="50" spans="1:9" x14ac:dyDescent="0.3">
      <c r="B50" s="108"/>
      <c r="C50" s="109"/>
      <c r="D50" s="109"/>
      <c r="E50" s="110"/>
      <c r="F50" s="105"/>
      <c r="G50" s="106"/>
      <c r="H50" s="107"/>
    </row>
    <row r="51" spans="1:9" x14ac:dyDescent="0.3">
      <c r="B51" s="111" t="s">
        <v>135</v>
      </c>
      <c r="C51" s="112"/>
      <c r="D51" s="112"/>
      <c r="E51" s="113"/>
      <c r="F51" s="114"/>
      <c r="G51" s="115"/>
      <c r="H51" s="116"/>
      <c r="I51" s="2" t="s">
        <v>136</v>
      </c>
    </row>
    <row r="52" spans="1:9" x14ac:dyDescent="0.3">
      <c r="B52" s="117"/>
      <c r="C52" s="118"/>
      <c r="D52" s="118"/>
      <c r="E52" s="119"/>
      <c r="F52" s="105"/>
      <c r="G52" s="106"/>
      <c r="H52" s="107"/>
    </row>
    <row r="53" spans="1:9" x14ac:dyDescent="0.3">
      <c r="B53" s="120"/>
      <c r="C53" s="121"/>
      <c r="D53" s="121"/>
      <c r="E53" s="122"/>
      <c r="F53" s="39"/>
      <c r="G53" s="115"/>
      <c r="H53" s="68"/>
    </row>
    <row r="54" spans="1:9" x14ac:dyDescent="0.3">
      <c r="B54" s="123" t="s">
        <v>137</v>
      </c>
      <c r="C54" s="124"/>
      <c r="D54" s="124"/>
      <c r="E54" s="125"/>
      <c r="F54" s="105"/>
      <c r="G54" s="115">
        <v>60</v>
      </c>
      <c r="H54" s="107"/>
    </row>
    <row r="55" spans="1:9" ht="15" thickBot="1" x14ac:dyDescent="0.35">
      <c r="B55" s="126" t="s">
        <v>138</v>
      </c>
      <c r="C55" s="127"/>
      <c r="D55" s="127"/>
      <c r="E55" s="128"/>
      <c r="F55" s="129"/>
      <c r="G55" s="130"/>
      <c r="H55" s="84"/>
    </row>
    <row r="56" spans="1:9" ht="15" thickBot="1" x14ac:dyDescent="0.35">
      <c r="B56" s="131"/>
      <c r="C56" s="131"/>
      <c r="D56" s="131"/>
      <c r="E56" s="132" t="s">
        <v>102</v>
      </c>
      <c r="F56" s="133"/>
      <c r="G56" s="133"/>
      <c r="H56" s="133"/>
    </row>
    <row r="57" spans="1:9" ht="15" thickBot="1" x14ac:dyDescent="0.35">
      <c r="A57" s="185" t="s">
        <v>52</v>
      </c>
      <c r="B57" s="186" t="s">
        <v>139</v>
      </c>
      <c r="C57" s="394" t="s">
        <v>140</v>
      </c>
      <c r="D57" s="394"/>
      <c r="E57" s="134" t="s">
        <v>141</v>
      </c>
      <c r="F57" s="187"/>
      <c r="G57" s="187"/>
      <c r="H57" s="188"/>
      <c r="I57" s="12"/>
    </row>
    <row r="58" spans="1:9" ht="15" thickBot="1" x14ac:dyDescent="0.35">
      <c r="A58" s="189"/>
      <c r="B58" s="190"/>
      <c r="C58" s="191"/>
      <c r="D58" s="191"/>
      <c r="E58" s="192"/>
      <c r="F58" s="193"/>
      <c r="G58" s="193"/>
      <c r="H58" s="193"/>
      <c r="I58" s="12"/>
    </row>
    <row r="59" spans="1:9" ht="15" thickBot="1" x14ac:dyDescent="0.35">
      <c r="A59" s="24"/>
      <c r="B59" s="405" t="s">
        <v>119</v>
      </c>
      <c r="C59" s="406"/>
      <c r="D59" s="406"/>
      <c r="E59" s="407"/>
      <c r="F59" s="194" t="s">
        <v>120</v>
      </c>
      <c r="G59" s="194" t="s">
        <v>105</v>
      </c>
      <c r="H59" s="194" t="s">
        <v>29</v>
      </c>
      <c r="I59" s="12"/>
    </row>
    <row r="60" spans="1:9" x14ac:dyDescent="0.3">
      <c r="A60" s="24"/>
      <c r="B60" s="400" t="s">
        <v>142</v>
      </c>
      <c r="C60" s="401"/>
      <c r="D60" s="401"/>
      <c r="E60" s="402"/>
      <c r="F60" s="195">
        <v>1</v>
      </c>
      <c r="G60" s="196" t="str">
        <f>IF(E57="N/A","0,00 €","500,00 €")</f>
        <v>500,00 €</v>
      </c>
      <c r="H60" s="197">
        <f>F60*G60</f>
        <v>500</v>
      </c>
      <c r="I60" s="12"/>
    </row>
    <row r="61" spans="1:9" x14ac:dyDescent="0.3">
      <c r="A61" s="24"/>
      <c r="B61" s="198" t="s">
        <v>143</v>
      </c>
      <c r="C61" s="199"/>
      <c r="D61" s="199"/>
      <c r="E61" s="200"/>
      <c r="F61" s="195">
        <v>1</v>
      </c>
      <c r="G61" s="201" t="str">
        <f>IF(E57="N/A","0,00 €","500,00 €")</f>
        <v>500,00 €</v>
      </c>
      <c r="H61" s="202">
        <f t="shared" ref="H61" si="1">F61*G61</f>
        <v>500</v>
      </c>
      <c r="I61" s="12"/>
    </row>
    <row r="62" spans="1:9" x14ac:dyDescent="0.3">
      <c r="A62" s="24"/>
      <c r="B62" s="203" t="s">
        <v>144</v>
      </c>
      <c r="C62" s="199"/>
      <c r="D62" s="199"/>
      <c r="E62" s="200"/>
      <c r="F62" s="195">
        <v>1</v>
      </c>
      <c r="G62" s="204" t="str">
        <f>IF(E57="HIGH COMPLEXITY","1.200,00 €",IF(E57="LOW COMPLEXITY","400,00 €","0,00 €"))</f>
        <v>1.200,00 €</v>
      </c>
      <c r="H62" s="202">
        <f>F62*G62</f>
        <v>1200</v>
      </c>
      <c r="I62" s="12"/>
    </row>
    <row r="63" spans="1:9" x14ac:dyDescent="0.3">
      <c r="A63" s="24"/>
      <c r="B63" s="400" t="s">
        <v>145</v>
      </c>
      <c r="C63" s="401"/>
      <c r="D63" s="401"/>
      <c r="E63" s="402"/>
      <c r="F63" s="205" t="s">
        <v>146</v>
      </c>
      <c r="G63" s="204" t="str">
        <f>IF(E57="N/A","0,00 €","100,00 €")</f>
        <v>100,00 €</v>
      </c>
      <c r="H63" s="202"/>
      <c r="I63" s="12"/>
    </row>
    <row r="64" spans="1:9" ht="15" thickBot="1" x14ac:dyDescent="0.35">
      <c r="A64" s="24"/>
      <c r="B64" s="203" t="s">
        <v>147</v>
      </c>
      <c r="C64" s="199"/>
      <c r="D64" s="199"/>
      <c r="E64" s="200"/>
      <c r="F64" s="205" t="s">
        <v>148</v>
      </c>
      <c r="G64" s="204" t="str">
        <f>IF(E57="N/A","0,00 €","200,00 €")</f>
        <v>200,00 €</v>
      </c>
      <c r="H64" s="206"/>
      <c r="I64" s="14"/>
    </row>
    <row r="65" spans="1:9" ht="15" thickBot="1" x14ac:dyDescent="0.35">
      <c r="A65" s="24"/>
      <c r="B65" s="403" t="s">
        <v>149</v>
      </c>
      <c r="C65" s="404"/>
      <c r="D65" s="404"/>
      <c r="E65" s="404"/>
      <c r="F65" s="404"/>
      <c r="G65" s="207"/>
      <c r="H65" s="208">
        <f>SUM(H60:H64)</f>
        <v>2200</v>
      </c>
      <c r="I65" s="14"/>
    </row>
    <row r="66" spans="1:9" ht="15" thickBot="1" x14ac:dyDescent="0.35">
      <c r="B66" s="142"/>
    </row>
    <row r="67" spans="1:9" ht="15" thickBot="1" x14ac:dyDescent="0.35">
      <c r="A67" s="185" t="s">
        <v>64</v>
      </c>
      <c r="B67" s="406" t="s">
        <v>65</v>
      </c>
      <c r="C67" s="406"/>
      <c r="D67" s="406"/>
      <c r="E67" s="406"/>
      <c r="F67" s="186"/>
      <c r="G67" s="209" t="str">
        <f>IF(F4="CLINICAL TRIAL PHASE I","20%",IF(F4="CLINICAL TRIAL PHASE II","20%",IF(F4= "MEDICAL DEVICE","20%","30%")))</f>
        <v>30%</v>
      </c>
      <c r="H67" s="210">
        <f>H8*G67</f>
        <v>0</v>
      </c>
    </row>
    <row r="68" spans="1:9" ht="15" thickBot="1" x14ac:dyDescent="0.35">
      <c r="B68" s="51"/>
      <c r="C68" s="51"/>
      <c r="D68" s="51"/>
      <c r="E68" s="51"/>
      <c r="F68" s="85"/>
      <c r="G68" s="143"/>
      <c r="H68" s="85"/>
    </row>
    <row r="69" spans="1:9" ht="15" thickBot="1" x14ac:dyDescent="0.35">
      <c r="A69" s="185" t="s">
        <v>66</v>
      </c>
      <c r="B69" s="406" t="s">
        <v>67</v>
      </c>
      <c r="C69" s="406"/>
      <c r="D69" s="406"/>
      <c r="E69" s="406"/>
      <c r="F69" s="186"/>
      <c r="G69" s="211">
        <v>0.08</v>
      </c>
      <c r="H69" s="210">
        <f>H8*G69</f>
        <v>0</v>
      </c>
    </row>
    <row r="70" spans="1:9" ht="15" thickBot="1" x14ac:dyDescent="0.35"/>
    <row r="71" spans="1:9" ht="15" thickBot="1" x14ac:dyDescent="0.35">
      <c r="A71" s="185" t="s">
        <v>68</v>
      </c>
      <c r="B71" s="406" t="s">
        <v>150</v>
      </c>
      <c r="C71" s="406"/>
      <c r="D71" s="406"/>
      <c r="E71" s="406"/>
      <c r="F71" s="186"/>
      <c r="G71" s="186"/>
      <c r="H71" s="212"/>
    </row>
    <row r="72" spans="1:9" ht="15" thickBot="1" x14ac:dyDescent="0.35">
      <c r="A72" s="24"/>
      <c r="B72" s="213"/>
      <c r="C72" s="213"/>
      <c r="D72" s="213"/>
      <c r="E72" s="213"/>
      <c r="F72" s="190"/>
      <c r="G72" s="190"/>
      <c r="H72" s="190"/>
    </row>
    <row r="73" spans="1:9" ht="15" thickBot="1" x14ac:dyDescent="0.35">
      <c r="A73" s="24"/>
      <c r="B73" s="405" t="s">
        <v>151</v>
      </c>
      <c r="C73" s="406"/>
      <c r="D73" s="406"/>
      <c r="E73" s="407"/>
      <c r="F73" s="194" t="s">
        <v>120</v>
      </c>
      <c r="G73" s="194" t="s">
        <v>105</v>
      </c>
      <c r="H73" s="194" t="s">
        <v>29</v>
      </c>
    </row>
    <row r="74" spans="1:9" x14ac:dyDescent="0.3">
      <c r="A74" s="24"/>
      <c r="B74" s="410" t="s">
        <v>152</v>
      </c>
      <c r="C74" s="411"/>
      <c r="D74" s="411"/>
      <c r="E74" s="411"/>
      <c r="F74" s="214">
        <v>1</v>
      </c>
      <c r="G74" s="215">
        <v>1500</v>
      </c>
      <c r="H74" s="216">
        <f>F74*G74</f>
        <v>1500</v>
      </c>
      <c r="I74" s="13"/>
    </row>
    <row r="75" spans="1:9" x14ac:dyDescent="0.3">
      <c r="A75" s="24"/>
      <c r="B75" s="400" t="s">
        <v>153</v>
      </c>
      <c r="C75" s="401"/>
      <c r="D75" s="401"/>
      <c r="E75" s="401"/>
      <c r="F75" s="217">
        <v>1</v>
      </c>
      <c r="G75" s="218">
        <v>800</v>
      </c>
      <c r="H75" s="219">
        <f t="shared" ref="H75:H76" si="2">F75*G75</f>
        <v>800</v>
      </c>
    </row>
    <row r="76" spans="1:9" ht="15" thickBot="1" x14ac:dyDescent="0.35">
      <c r="A76" s="24"/>
      <c r="B76" s="400" t="s">
        <v>154</v>
      </c>
      <c r="C76" s="401"/>
      <c r="D76" s="401"/>
      <c r="E76" s="401"/>
      <c r="F76" s="217">
        <v>1</v>
      </c>
      <c r="G76" s="218">
        <v>1200</v>
      </c>
      <c r="H76" s="219">
        <f t="shared" si="2"/>
        <v>1200</v>
      </c>
    </row>
    <row r="77" spans="1:9" ht="15" thickBot="1" x14ac:dyDescent="0.35">
      <c r="A77" s="24"/>
      <c r="B77" s="412" t="s">
        <v>155</v>
      </c>
      <c r="C77" s="413"/>
      <c r="D77" s="413"/>
      <c r="E77" s="413"/>
      <c r="F77" s="464"/>
      <c r="G77" s="220"/>
      <c r="H77" s="178">
        <f>SUM(H74:H76)</f>
        <v>3500</v>
      </c>
    </row>
    <row r="78" spans="1:9" ht="18" customHeight="1" thickBot="1" x14ac:dyDescent="0.35">
      <c r="E78" s="132"/>
      <c r="F78" s="146"/>
      <c r="G78" s="146"/>
      <c r="H78" s="146"/>
    </row>
    <row r="79" spans="1:9" ht="15" thickBot="1" x14ac:dyDescent="0.35">
      <c r="B79" s="53" t="s">
        <v>156</v>
      </c>
      <c r="C79" s="408"/>
      <c r="D79" s="408"/>
      <c r="E79" s="409"/>
      <c r="F79" s="86" t="s">
        <v>126</v>
      </c>
      <c r="G79" s="61" t="s">
        <v>105</v>
      </c>
      <c r="H79" s="61" t="s">
        <v>29</v>
      </c>
    </row>
    <row r="80" spans="1:9" x14ac:dyDescent="0.3">
      <c r="B80" s="398" t="s">
        <v>77</v>
      </c>
      <c r="C80" s="399"/>
      <c r="D80" s="399"/>
      <c r="E80" s="399"/>
      <c r="F80" s="150">
        <f>F43</f>
        <v>0</v>
      </c>
      <c r="G80" s="148" t="s">
        <v>157</v>
      </c>
      <c r="H80" s="151">
        <f>F80*G80</f>
        <v>0</v>
      </c>
    </row>
    <row r="81" spans="2:8" x14ac:dyDescent="0.3">
      <c r="B81" s="398" t="s">
        <v>78</v>
      </c>
      <c r="C81" s="399"/>
      <c r="D81" s="399"/>
      <c r="E81" s="399"/>
      <c r="F81" s="147">
        <f>F43</f>
        <v>0</v>
      </c>
      <c r="G81" s="148" t="s">
        <v>158</v>
      </c>
      <c r="H81" s="151">
        <f>F81*G81</f>
        <v>0</v>
      </c>
    </row>
    <row r="82" spans="2:8" x14ac:dyDescent="0.3">
      <c r="B82" s="271" t="s">
        <v>159</v>
      </c>
      <c r="C82" s="141"/>
      <c r="D82" s="141"/>
      <c r="E82" s="141"/>
      <c r="F82" s="147">
        <f>F44</f>
        <v>0</v>
      </c>
      <c r="G82" s="148">
        <v>15</v>
      </c>
      <c r="H82" s="151">
        <f>F82*G82</f>
        <v>0</v>
      </c>
    </row>
    <row r="83" spans="2:8" ht="15" thickBot="1" x14ac:dyDescent="0.35">
      <c r="B83" s="152" t="s">
        <v>214</v>
      </c>
      <c r="C83" s="153"/>
      <c r="D83" s="153"/>
      <c r="E83" s="153"/>
      <c r="F83" s="252"/>
      <c r="G83" s="155"/>
      <c r="H83" s="156"/>
    </row>
    <row r="84" spans="2:8" ht="15" thickBot="1" x14ac:dyDescent="0.35">
      <c r="B84" s="434" t="s">
        <v>160</v>
      </c>
      <c r="C84" s="435"/>
      <c r="D84" s="435"/>
      <c r="E84" s="435"/>
      <c r="F84" s="473"/>
      <c r="G84" s="144"/>
      <c r="H84" s="145">
        <f>SUM(H80:H81)</f>
        <v>0</v>
      </c>
    </row>
    <row r="85" spans="2:8" ht="15" thickBot="1" x14ac:dyDescent="0.35">
      <c r="B85" s="149"/>
      <c r="C85" s="149"/>
      <c r="D85" s="149"/>
      <c r="E85" s="149"/>
      <c r="F85" s="149"/>
      <c r="G85" s="99"/>
      <c r="H85" s="99"/>
    </row>
    <row r="86" spans="2:8" ht="15" thickBot="1" x14ac:dyDescent="0.35">
      <c r="B86" s="476" t="s">
        <v>161</v>
      </c>
      <c r="C86" s="477"/>
      <c r="D86" s="477"/>
      <c r="E86" s="478"/>
      <c r="F86" s="61" t="s">
        <v>120</v>
      </c>
      <c r="G86" s="61" t="s">
        <v>105</v>
      </c>
      <c r="H86" s="61" t="s">
        <v>29</v>
      </c>
    </row>
    <row r="87" spans="2:8" x14ac:dyDescent="0.3">
      <c r="B87" s="474" t="s">
        <v>208</v>
      </c>
      <c r="C87" s="475"/>
      <c r="D87" s="475"/>
      <c r="E87" s="475"/>
      <c r="F87" s="150"/>
      <c r="G87" s="148"/>
      <c r="H87" s="151">
        <v>0</v>
      </c>
    </row>
    <row r="88" spans="2:8" x14ac:dyDescent="0.3">
      <c r="B88" s="436" t="s">
        <v>212</v>
      </c>
      <c r="C88" s="437"/>
      <c r="D88" s="437"/>
      <c r="E88" s="438"/>
      <c r="F88" s="147"/>
      <c r="G88" s="148"/>
      <c r="H88" s="151">
        <v>0</v>
      </c>
    </row>
    <row r="89" spans="2:8" x14ac:dyDescent="0.3">
      <c r="B89" s="436" t="s">
        <v>83</v>
      </c>
      <c r="C89" s="437"/>
      <c r="D89" s="437"/>
      <c r="E89" s="438"/>
      <c r="F89" s="147"/>
      <c r="G89" s="148"/>
      <c r="H89" s="151">
        <v>0</v>
      </c>
    </row>
    <row r="90" spans="2:8" x14ac:dyDescent="0.3">
      <c r="B90" s="436" t="s">
        <v>84</v>
      </c>
      <c r="C90" s="437"/>
      <c r="D90" s="437"/>
      <c r="E90" s="438"/>
      <c r="F90" s="147"/>
      <c r="G90" s="148"/>
      <c r="H90" s="151">
        <v>0</v>
      </c>
    </row>
    <row r="91" spans="2:8" x14ac:dyDescent="0.3">
      <c r="B91" s="283" t="s">
        <v>206</v>
      </c>
      <c r="C91" s="284"/>
      <c r="D91" s="284"/>
      <c r="E91" s="285"/>
      <c r="F91" s="147"/>
      <c r="G91" s="148"/>
      <c r="H91" s="151">
        <v>0</v>
      </c>
    </row>
    <row r="92" spans="2:8" x14ac:dyDescent="0.3">
      <c r="B92" s="283" t="s">
        <v>213</v>
      </c>
      <c r="C92" s="314"/>
      <c r="D92" s="314"/>
      <c r="E92" s="314"/>
      <c r="F92" s="147"/>
      <c r="G92" s="148"/>
      <c r="H92" s="151"/>
    </row>
    <row r="93" spans="2:8" x14ac:dyDescent="0.3">
      <c r="B93" s="313" t="s">
        <v>215</v>
      </c>
      <c r="C93" s="314"/>
      <c r="D93" s="314"/>
      <c r="E93" s="314"/>
      <c r="F93" s="147"/>
      <c r="G93" s="148"/>
      <c r="H93" s="151"/>
    </row>
    <row r="94" spans="2:8" x14ac:dyDescent="0.3">
      <c r="B94" s="474" t="s">
        <v>211</v>
      </c>
      <c r="C94" s="475"/>
      <c r="D94" s="475"/>
      <c r="E94" s="475"/>
      <c r="F94" s="147"/>
      <c r="G94" s="148"/>
      <c r="H94" s="151">
        <v>0</v>
      </c>
    </row>
    <row r="95" spans="2:8" x14ac:dyDescent="0.3">
      <c r="B95" s="398"/>
      <c r="C95" s="399"/>
      <c r="D95" s="399"/>
      <c r="E95" s="399"/>
      <c r="F95" s="147"/>
      <c r="G95" s="148"/>
      <c r="H95" s="151">
        <v>0</v>
      </c>
    </row>
    <row r="96" spans="2:8" x14ac:dyDescent="0.3">
      <c r="B96" s="286"/>
      <c r="C96" s="287"/>
      <c r="D96" s="287"/>
      <c r="E96" s="287"/>
      <c r="F96" s="147"/>
      <c r="G96" s="148"/>
      <c r="H96" s="151"/>
    </row>
    <row r="97" spans="1:8" ht="15" thickBot="1" x14ac:dyDescent="0.35">
      <c r="B97" s="152"/>
      <c r="C97" s="153"/>
      <c r="D97" s="153"/>
      <c r="E97" s="153"/>
      <c r="F97" s="154"/>
      <c r="G97" s="155"/>
      <c r="H97" s="156">
        <v>0</v>
      </c>
    </row>
    <row r="98" spans="1:8" ht="15" thickBot="1" x14ac:dyDescent="0.35">
      <c r="B98" s="434" t="s">
        <v>162</v>
      </c>
      <c r="C98" s="435"/>
      <c r="D98" s="435"/>
      <c r="E98" s="435"/>
      <c r="F98" s="435"/>
      <c r="G98" s="144"/>
      <c r="H98" s="145">
        <v>0</v>
      </c>
    </row>
    <row r="99" spans="1:8" ht="15" thickBot="1" x14ac:dyDescent="0.35">
      <c r="B99" s="149"/>
      <c r="C99" s="149"/>
      <c r="D99" s="149"/>
      <c r="E99" s="149"/>
      <c r="F99" s="149"/>
      <c r="G99" s="99"/>
      <c r="H99" s="99"/>
    </row>
    <row r="100" spans="1:8" ht="15" thickBot="1" x14ac:dyDescent="0.35">
      <c r="B100" s="403" t="s">
        <v>163</v>
      </c>
      <c r="C100" s="404"/>
      <c r="D100" s="404"/>
      <c r="E100" s="404"/>
      <c r="F100" s="404"/>
      <c r="G100" s="223" t="s">
        <v>87</v>
      </c>
      <c r="H100" s="208">
        <f>SUM(+H77+H84+H98)</f>
        <v>3500</v>
      </c>
    </row>
    <row r="101" spans="1:8" ht="15" thickBot="1" x14ac:dyDescent="0.35">
      <c r="B101" s="149"/>
      <c r="C101" s="149"/>
      <c r="D101" s="149"/>
      <c r="E101" s="149"/>
      <c r="F101" s="149"/>
      <c r="G101" s="99"/>
      <c r="H101" s="99"/>
    </row>
    <row r="102" spans="1:8" ht="15" thickBot="1" x14ac:dyDescent="0.35">
      <c r="A102" s="185" t="s">
        <v>88</v>
      </c>
      <c r="B102" s="406" t="s">
        <v>164</v>
      </c>
      <c r="C102" s="406"/>
      <c r="D102" s="406"/>
      <c r="E102" s="406"/>
      <c r="F102" s="186"/>
      <c r="G102" s="211">
        <v>0.1</v>
      </c>
      <c r="H102" s="221">
        <f>(H11+H12)*G102</f>
        <v>0</v>
      </c>
    </row>
    <row r="103" spans="1:8" ht="15" thickBot="1" x14ac:dyDescent="0.35">
      <c r="A103" s="157"/>
      <c r="B103" s="158"/>
      <c r="C103" s="158"/>
      <c r="D103" s="158"/>
      <c r="E103" s="158"/>
      <c r="F103" s="159"/>
      <c r="G103" s="160"/>
      <c r="H103" s="159"/>
    </row>
    <row r="104" spans="1:8" ht="15" thickBot="1" x14ac:dyDescent="0.35">
      <c r="A104" s="58"/>
      <c r="B104" s="396" t="s">
        <v>165</v>
      </c>
      <c r="C104" s="396"/>
      <c r="D104" s="396"/>
      <c r="E104" s="396"/>
      <c r="F104" s="59"/>
      <c r="G104" s="59"/>
      <c r="H104" s="60"/>
    </row>
    <row r="105" spans="1:8" x14ac:dyDescent="0.3">
      <c r="A105" s="161"/>
      <c r="B105" s="162"/>
      <c r="C105" s="163"/>
      <c r="D105" s="163"/>
      <c r="E105" s="163"/>
      <c r="F105" s="29"/>
      <c r="G105" s="164"/>
      <c r="H105" s="165"/>
    </row>
    <row r="106" spans="1:8" x14ac:dyDescent="0.3">
      <c r="A106" s="161"/>
      <c r="B106" s="162"/>
      <c r="C106" s="163"/>
      <c r="D106" s="163"/>
      <c r="E106" s="163"/>
      <c r="F106" s="29"/>
      <c r="G106" s="164"/>
      <c r="H106" s="165"/>
    </row>
    <row r="107" spans="1:8" x14ac:dyDescent="0.3">
      <c r="A107" s="161"/>
      <c r="B107" s="162"/>
      <c r="C107" s="163"/>
      <c r="D107" s="163"/>
      <c r="E107" s="163"/>
      <c r="F107" s="29"/>
      <c r="G107" s="164"/>
      <c r="H107" s="165"/>
    </row>
    <row r="108" spans="1:8" x14ac:dyDescent="0.3">
      <c r="A108" s="161"/>
      <c r="B108" s="162"/>
      <c r="C108" s="163"/>
      <c r="D108" s="163"/>
      <c r="E108" s="163"/>
      <c r="F108" s="29"/>
      <c r="G108" s="164"/>
      <c r="H108" s="165"/>
    </row>
    <row r="109" spans="1:8" x14ac:dyDescent="0.3">
      <c r="A109" s="161"/>
      <c r="B109" s="162"/>
      <c r="C109" s="163"/>
      <c r="D109" s="163"/>
      <c r="E109" s="163"/>
      <c r="F109" s="29"/>
      <c r="G109" s="164"/>
      <c r="H109" s="165"/>
    </row>
    <row r="110" spans="1:8" x14ac:dyDescent="0.3">
      <c r="A110" s="161"/>
      <c r="B110" s="162"/>
      <c r="C110" s="163"/>
      <c r="D110" s="163"/>
      <c r="E110" s="163"/>
      <c r="F110" s="29"/>
      <c r="G110" s="164"/>
      <c r="H110" s="165"/>
    </row>
    <row r="111" spans="1:8" x14ac:dyDescent="0.3">
      <c r="A111" s="161"/>
      <c r="B111" s="471"/>
      <c r="C111" s="471"/>
      <c r="D111" s="471"/>
      <c r="E111" s="471"/>
      <c r="F111" s="471"/>
      <c r="G111" s="471"/>
      <c r="H111" s="472"/>
    </row>
    <row r="112" spans="1:8" x14ac:dyDescent="0.3">
      <c r="A112" s="161"/>
      <c r="B112" s="166"/>
      <c r="C112" s="166"/>
      <c r="D112" s="166"/>
      <c r="E112" s="166"/>
      <c r="F112" s="166"/>
      <c r="G112" s="166"/>
      <c r="H112" s="167"/>
    </row>
    <row r="113" spans="1:8" ht="16.5" customHeight="1" thickBot="1" x14ac:dyDescent="0.35">
      <c r="A113" s="168"/>
      <c r="B113" s="169"/>
      <c r="C113" s="169"/>
      <c r="D113" s="169"/>
      <c r="E113" s="169"/>
      <c r="F113" s="170"/>
      <c r="G113" s="171"/>
      <c r="H113" s="172"/>
    </row>
    <row r="114" spans="1:8" x14ac:dyDescent="0.3">
      <c r="B114" s="29" t="s">
        <v>166</v>
      </c>
    </row>
  </sheetData>
  <sheetProtection password="CC7F" sheet="1" formatCells="0" formatColumns="0" formatRows="0" insertColumns="0" insertRows="0" deleteColumns="0" deleteRows="0" sort="0" autoFilter="0"/>
  <mergeCells count="44">
    <mergeCell ref="B111:H111"/>
    <mergeCell ref="B81:E81"/>
    <mergeCell ref="B84:F84"/>
    <mergeCell ref="B100:F100"/>
    <mergeCell ref="B102:E102"/>
    <mergeCell ref="B104:E104"/>
    <mergeCell ref="B87:E87"/>
    <mergeCell ref="B88:E88"/>
    <mergeCell ref="B98:F98"/>
    <mergeCell ref="B86:E86"/>
    <mergeCell ref="B89:E89"/>
    <mergeCell ref="B90:E90"/>
    <mergeCell ref="B94:E94"/>
    <mergeCell ref="B95:E95"/>
    <mergeCell ref="B71:E71"/>
    <mergeCell ref="B37:E37"/>
    <mergeCell ref="B43:E43"/>
    <mergeCell ref="B45:E45"/>
    <mergeCell ref="B47:E47"/>
    <mergeCell ref="C57:D57"/>
    <mergeCell ref="B59:E59"/>
    <mergeCell ref="B60:E60"/>
    <mergeCell ref="B63:E63"/>
    <mergeCell ref="B65:F65"/>
    <mergeCell ref="B67:E67"/>
    <mergeCell ref="B69:E69"/>
    <mergeCell ref="B21:E21"/>
    <mergeCell ref="B1:H1"/>
    <mergeCell ref="A2:H2"/>
    <mergeCell ref="A3:H3"/>
    <mergeCell ref="A7:B8"/>
    <mergeCell ref="C7:D8"/>
    <mergeCell ref="C9:D9"/>
    <mergeCell ref="C10:D10"/>
    <mergeCell ref="C11:D11"/>
    <mergeCell ref="C12:D12"/>
    <mergeCell ref="F13:G13"/>
    <mergeCell ref="B80:E80"/>
    <mergeCell ref="C79:E79"/>
    <mergeCell ref="B73:E73"/>
    <mergeCell ref="B74:E74"/>
    <mergeCell ref="B75:E75"/>
    <mergeCell ref="B76:E76"/>
    <mergeCell ref="B77:F77"/>
  </mergeCells>
  <dataValidations count="2">
    <dataValidation type="list" allowBlank="1" showInputMessage="1" showErrorMessage="1" sqref="F68">
      <formula1>FASES</formula1>
    </dataValidation>
    <dataValidation type="list" allowBlank="1" showInputMessage="1" showErrorMessage="1" sqref="F4">
      <formula1>PHASES</formula1>
    </dataValidation>
  </dataValidations>
  <pageMargins left="0.70866141732283472" right="0.70866141732283472" top="0.74803149606299213" bottom="0.74803149606299213" header="0.31496062992125984" footer="0.31496062992125984"/>
  <pageSetup paperSize="9" scale="45"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'Farmacia (Español)'!$A$1:$A$3</xm:f>
          </x14:formula1>
          <xm:sqref>E58</xm:sqref>
        </x14:dataValidation>
        <x14:dataValidation type="list" allowBlank="1" showInputMessage="1" showErrorMessage="1">
          <x14:formula1>
            <xm:f>'Documento legal (Ingles)'!$A$1:$A$2</xm:f>
          </x14:formula1>
          <xm:sqref>F16:G16</xm:sqref>
        </x14:dataValidation>
        <x14:dataValidation type="list" allowBlank="1" showInputMessage="1" showErrorMessage="1">
          <x14:formula1>
            <xm:f>'Farmacia (Ingles)'!$A$1:$A$3</xm:f>
          </x14:formula1>
          <xm:sqref>E57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zoomScaleNormal="100" workbookViewId="0">
      <selection activeCell="K34" sqref="K34"/>
    </sheetView>
  </sheetViews>
  <sheetFormatPr baseColWidth="10" defaultColWidth="11.44140625" defaultRowHeight="14.4" x14ac:dyDescent="0.3"/>
  <cols>
    <col min="2" max="2" width="50.109375" customWidth="1"/>
    <col min="4" max="4" width="27.6640625" customWidth="1"/>
  </cols>
  <sheetData>
    <row r="1" spans="1:8" ht="18" thickBot="1" x14ac:dyDescent="0.35">
      <c r="A1" s="479" t="s">
        <v>167</v>
      </c>
      <c r="B1" s="480"/>
      <c r="C1" s="480"/>
      <c r="D1" s="480"/>
      <c r="E1" s="480"/>
      <c r="F1" s="480"/>
      <c r="G1" s="480"/>
      <c r="H1" s="481"/>
    </row>
    <row r="2" spans="1:8" ht="18" thickBot="1" x14ac:dyDescent="0.35">
      <c r="A2" s="24"/>
      <c r="B2" s="23"/>
      <c r="C2" s="23"/>
      <c r="D2" s="23"/>
      <c r="E2" s="23"/>
      <c r="F2" s="23"/>
      <c r="G2" s="23"/>
    </row>
    <row r="3" spans="1:8" x14ac:dyDescent="0.3">
      <c r="A3" s="425" t="s">
        <v>103</v>
      </c>
      <c r="B3" s="465"/>
      <c r="C3" s="482"/>
      <c r="D3" s="483"/>
    </row>
    <row r="4" spans="1:8" x14ac:dyDescent="0.3">
      <c r="A4" s="427"/>
      <c r="B4" s="466"/>
      <c r="C4" s="484"/>
      <c r="D4" s="485"/>
      <c r="E4" s="22"/>
    </row>
    <row r="5" spans="1:8" ht="15.6" x14ac:dyDescent="0.3">
      <c r="A5" s="306" t="s">
        <v>107</v>
      </c>
      <c r="B5" s="311"/>
      <c r="C5" s="419"/>
      <c r="D5" s="420"/>
      <c r="E5" s="22"/>
    </row>
    <row r="6" spans="1:8" ht="15.6" x14ac:dyDescent="0.3">
      <c r="A6" s="306" t="s">
        <v>110</v>
      </c>
      <c r="B6" s="311"/>
      <c r="C6" s="419"/>
      <c r="D6" s="420"/>
      <c r="E6" s="22"/>
    </row>
    <row r="7" spans="1:8" ht="15.6" x14ac:dyDescent="0.3">
      <c r="A7" s="306" t="s">
        <v>112</v>
      </c>
      <c r="B7" s="311"/>
      <c r="C7" s="419"/>
      <c r="D7" s="420"/>
      <c r="E7" s="22"/>
    </row>
    <row r="8" spans="1:8" ht="16.2" thickBot="1" x14ac:dyDescent="0.35">
      <c r="A8" s="306" t="s">
        <v>200</v>
      </c>
      <c r="B8" s="311"/>
      <c r="C8" s="419"/>
      <c r="D8" s="420"/>
      <c r="E8" s="22"/>
    </row>
    <row r="9" spans="1:8" ht="16.8" thickBot="1" x14ac:dyDescent="0.35">
      <c r="A9" s="309" t="s">
        <v>115</v>
      </c>
      <c r="B9" s="312"/>
      <c r="C9" s="10"/>
      <c r="D9" s="11"/>
      <c r="E9" s="22"/>
    </row>
    <row r="11" spans="1:8" x14ac:dyDescent="0.3">
      <c r="B11" s="21" t="s">
        <v>168</v>
      </c>
    </row>
    <row r="12" spans="1:8" ht="15" thickBot="1" x14ac:dyDescent="0.35"/>
    <row r="13" spans="1:8" x14ac:dyDescent="0.3">
      <c r="B13" s="460" t="s">
        <v>169</v>
      </c>
      <c r="C13" s="19"/>
      <c r="D13" s="18"/>
      <c r="E13" s="18"/>
      <c r="F13" s="18"/>
      <c r="G13" s="18"/>
      <c r="H13" s="17"/>
    </row>
    <row r="14" spans="1:8" x14ac:dyDescent="0.3">
      <c r="B14" s="488"/>
      <c r="C14" s="3"/>
      <c r="D14" s="2"/>
      <c r="E14" s="2"/>
      <c r="F14" s="2"/>
      <c r="G14" s="2"/>
      <c r="H14" s="4"/>
    </row>
    <row r="15" spans="1:8" x14ac:dyDescent="0.3">
      <c r="B15" s="488"/>
      <c r="C15" s="3"/>
      <c r="D15" s="2"/>
      <c r="E15" s="2"/>
      <c r="F15" s="2"/>
      <c r="G15" s="2"/>
      <c r="H15" s="4"/>
    </row>
    <row r="16" spans="1:8" ht="15" thickBot="1" x14ac:dyDescent="0.35">
      <c r="B16" s="489"/>
      <c r="C16" s="10"/>
      <c r="D16" s="16"/>
      <c r="E16" s="16"/>
      <c r="F16" s="16"/>
      <c r="G16" s="16"/>
      <c r="H16" s="15"/>
    </row>
    <row r="17" spans="2:8" ht="15" thickBot="1" x14ac:dyDescent="0.35"/>
    <row r="18" spans="2:8" x14ac:dyDescent="0.3">
      <c r="B18" s="460" t="s">
        <v>170</v>
      </c>
      <c r="C18" s="19"/>
      <c r="D18" s="18"/>
      <c r="E18" s="18"/>
      <c r="F18" s="18"/>
      <c r="G18" s="18"/>
      <c r="H18" s="17"/>
    </row>
    <row r="19" spans="2:8" x14ac:dyDescent="0.3">
      <c r="B19" s="488"/>
      <c r="C19" s="3"/>
      <c r="D19" s="2"/>
      <c r="E19" s="2"/>
      <c r="F19" s="2"/>
      <c r="G19" s="2"/>
      <c r="H19" s="4"/>
    </row>
    <row r="20" spans="2:8" x14ac:dyDescent="0.3">
      <c r="B20" s="488"/>
      <c r="C20" s="3"/>
      <c r="D20" s="2"/>
      <c r="E20" s="2"/>
      <c r="F20" s="2"/>
      <c r="G20" s="2"/>
      <c r="H20" s="4"/>
    </row>
    <row r="21" spans="2:8" ht="15" thickBot="1" x14ac:dyDescent="0.35">
      <c r="B21" s="489"/>
      <c r="C21" s="10"/>
      <c r="D21" s="16"/>
      <c r="E21" s="16"/>
      <c r="F21" s="16"/>
      <c r="G21" s="16"/>
      <c r="H21" s="15"/>
    </row>
    <row r="22" spans="2:8" ht="15" thickBot="1" x14ac:dyDescent="0.35"/>
    <row r="23" spans="2:8" x14ac:dyDescent="0.3">
      <c r="B23" s="455" t="s">
        <v>171</v>
      </c>
      <c r="C23" s="19"/>
      <c r="D23" s="18"/>
      <c r="E23" s="18"/>
      <c r="F23" s="18"/>
      <c r="G23" s="18"/>
      <c r="H23" s="17"/>
    </row>
    <row r="24" spans="2:8" x14ac:dyDescent="0.3">
      <c r="B24" s="488"/>
      <c r="C24" s="3"/>
      <c r="D24" s="2"/>
      <c r="E24" s="2"/>
      <c r="F24" s="2"/>
      <c r="G24" s="2"/>
      <c r="H24" s="4"/>
    </row>
    <row r="25" spans="2:8" x14ac:dyDescent="0.3">
      <c r="B25" s="488"/>
      <c r="C25" s="3"/>
      <c r="D25" s="2"/>
      <c r="E25" s="2"/>
      <c r="F25" s="2"/>
      <c r="G25" s="2"/>
      <c r="H25" s="4"/>
    </row>
    <row r="26" spans="2:8" ht="15" thickBot="1" x14ac:dyDescent="0.35">
      <c r="B26" s="489"/>
      <c r="C26" s="10"/>
      <c r="D26" s="16"/>
      <c r="E26" s="16"/>
      <c r="F26" s="16"/>
      <c r="G26" s="16"/>
      <c r="H26" s="15"/>
    </row>
    <row r="27" spans="2:8" ht="15" thickBot="1" x14ac:dyDescent="0.35"/>
    <row r="28" spans="2:8" x14ac:dyDescent="0.3">
      <c r="B28" s="455" t="s">
        <v>172</v>
      </c>
      <c r="C28" s="19"/>
      <c r="D28" s="18"/>
      <c r="E28" s="18"/>
      <c r="F28" s="18"/>
      <c r="G28" s="18"/>
      <c r="H28" s="17"/>
    </row>
    <row r="29" spans="2:8" x14ac:dyDescent="0.3">
      <c r="B29" s="488"/>
      <c r="C29" s="3"/>
      <c r="D29" s="2"/>
      <c r="E29" s="2"/>
      <c r="F29" s="2"/>
      <c r="G29" s="2"/>
      <c r="H29" s="4"/>
    </row>
    <row r="30" spans="2:8" x14ac:dyDescent="0.3">
      <c r="B30" s="488"/>
      <c r="C30" s="3"/>
      <c r="D30" s="2"/>
      <c r="E30" s="2"/>
      <c r="F30" s="2"/>
      <c r="G30" s="2"/>
      <c r="H30" s="4"/>
    </row>
    <row r="31" spans="2:8" ht="15" thickBot="1" x14ac:dyDescent="0.35">
      <c r="B31" s="489"/>
      <c r="C31" s="10"/>
      <c r="D31" s="16"/>
      <c r="E31" s="16"/>
      <c r="F31" s="16"/>
      <c r="G31" s="16"/>
      <c r="H31" s="15"/>
    </row>
    <row r="32" spans="2:8" ht="15" thickBot="1" x14ac:dyDescent="0.35">
      <c r="B32" s="20"/>
    </row>
    <row r="33" spans="2:8" x14ac:dyDescent="0.3">
      <c r="B33" s="455" t="s">
        <v>173</v>
      </c>
      <c r="C33" s="19"/>
      <c r="D33" s="18"/>
      <c r="E33" s="18"/>
      <c r="F33" s="18"/>
      <c r="G33" s="18"/>
      <c r="H33" s="17"/>
    </row>
    <row r="34" spans="2:8" x14ac:dyDescent="0.3">
      <c r="B34" s="486"/>
      <c r="C34" s="3"/>
      <c r="D34" s="2"/>
      <c r="E34" s="2"/>
      <c r="F34" s="2"/>
      <c r="G34" s="2"/>
      <c r="H34" s="4"/>
    </row>
    <row r="35" spans="2:8" x14ac:dyDescent="0.3">
      <c r="B35" s="486"/>
      <c r="C35" s="3"/>
      <c r="D35" s="2"/>
      <c r="E35" s="2"/>
      <c r="F35" s="2"/>
      <c r="G35" s="2"/>
      <c r="H35" s="4"/>
    </row>
    <row r="36" spans="2:8" ht="15" thickBot="1" x14ac:dyDescent="0.35">
      <c r="B36" s="487" t="s">
        <v>99</v>
      </c>
      <c r="C36" s="10"/>
      <c r="D36" s="16"/>
      <c r="E36" s="16"/>
      <c r="F36" s="16"/>
      <c r="G36" s="16"/>
      <c r="H36" s="15"/>
    </row>
    <row r="37" spans="2:8" ht="15" thickBot="1" x14ac:dyDescent="0.35"/>
    <row r="38" spans="2:8" x14ac:dyDescent="0.3">
      <c r="B38" s="455" t="s">
        <v>174</v>
      </c>
      <c r="C38" s="19"/>
      <c r="D38" s="18"/>
      <c r="E38" s="18"/>
      <c r="F38" s="18"/>
      <c r="G38" s="18"/>
      <c r="H38" s="17"/>
    </row>
    <row r="39" spans="2:8" x14ac:dyDescent="0.3">
      <c r="B39" s="486"/>
      <c r="C39" s="3"/>
      <c r="D39" s="2"/>
      <c r="E39" s="2"/>
      <c r="F39" s="2"/>
      <c r="G39" s="2"/>
      <c r="H39" s="4"/>
    </row>
    <row r="40" spans="2:8" x14ac:dyDescent="0.3">
      <c r="B40" s="486"/>
      <c r="C40" s="3"/>
      <c r="D40" s="2"/>
      <c r="E40" s="2"/>
      <c r="F40" s="2"/>
      <c r="G40" s="2"/>
      <c r="H40" s="4"/>
    </row>
    <row r="41" spans="2:8" ht="15" thickBot="1" x14ac:dyDescent="0.35">
      <c r="B41" s="487"/>
      <c r="C41" s="10"/>
      <c r="D41" s="16"/>
      <c r="E41" s="16"/>
      <c r="F41" s="16"/>
      <c r="G41" s="16"/>
      <c r="H41" s="15"/>
    </row>
  </sheetData>
  <sheetProtection selectLockedCells="1"/>
  <mergeCells count="13">
    <mergeCell ref="B38:B41"/>
    <mergeCell ref="C8:D8"/>
    <mergeCell ref="B13:B16"/>
    <mergeCell ref="B18:B21"/>
    <mergeCell ref="B23:B26"/>
    <mergeCell ref="B28:B31"/>
    <mergeCell ref="B33:B36"/>
    <mergeCell ref="C7:D7"/>
    <mergeCell ref="A1:H1"/>
    <mergeCell ref="A3:B4"/>
    <mergeCell ref="C3:D4"/>
    <mergeCell ref="C5:D5"/>
    <mergeCell ref="C6:D6"/>
  </mergeCells>
  <pageMargins left="0.70866141732283472" right="0.70866141732283472" top="0.74803149606299213" bottom="0.74803149606299213" header="0.31496062992125984" footer="0.31496062992125984"/>
  <pageSetup paperSize="9" scale="59" orientation="portrait"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10.6640625" defaultRowHeight="14.4" x14ac:dyDescent="0.3"/>
  <cols>
    <col min="1" max="1" width="32.33203125" customWidth="1"/>
  </cols>
  <sheetData>
    <row r="1" spans="1:1" x14ac:dyDescent="0.3">
      <c r="A1" t="s">
        <v>24</v>
      </c>
    </row>
    <row r="2" spans="1:1" x14ac:dyDescent="0.3">
      <c r="A2" t="s">
        <v>175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10.6640625" defaultRowHeight="14.4" x14ac:dyDescent="0.3"/>
  <cols>
    <col min="1" max="1" width="30" customWidth="1"/>
  </cols>
  <sheetData>
    <row r="1" spans="1:1" x14ac:dyDescent="0.3">
      <c r="A1" t="s">
        <v>117</v>
      </c>
    </row>
    <row r="2" spans="1:1" x14ac:dyDescent="0.3">
      <c r="A2" t="s">
        <v>176</v>
      </c>
    </row>
  </sheetData>
  <sheetProtection algorithmName="SHA-512" hashValue="MCQ7YGw2OFk3VxwJa9eyv7bKu5y18lbojdi20aqlYIVxm/Wa7DRvxZv48WbDlRRIO7+FqsocCkg+kpIBhL1kjQ==" saltValue="lnIj5F7Z2l7ZAYdlvf8qW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29" sqref="F29"/>
    </sheetView>
  </sheetViews>
  <sheetFormatPr baseColWidth="10" defaultColWidth="11.44140625" defaultRowHeight="14.4" x14ac:dyDescent="0.3"/>
  <cols>
    <col min="1" max="1" width="23" customWidth="1"/>
  </cols>
  <sheetData>
    <row r="1" spans="1:1" x14ac:dyDescent="0.3">
      <c r="A1" t="s">
        <v>177</v>
      </c>
    </row>
    <row r="2" spans="1:1" x14ac:dyDescent="0.3">
      <c r="A2" t="s">
        <v>178</v>
      </c>
    </row>
    <row r="3" spans="1:1" x14ac:dyDescent="0.3">
      <c r="A3" t="s">
        <v>2</v>
      </c>
    </row>
    <row r="4" spans="1:1" x14ac:dyDescent="0.3">
      <c r="A4" t="s">
        <v>179</v>
      </c>
    </row>
    <row r="5" spans="1:1" x14ac:dyDescent="0.3">
      <c r="A5" t="s">
        <v>180</v>
      </c>
    </row>
    <row r="6" spans="1:1" x14ac:dyDescent="0.3">
      <c r="A6" t="s">
        <v>181</v>
      </c>
    </row>
  </sheetData>
  <sheetProtection algorithmName="SHA-512" hashValue="4JaGQOSTnOvfhY4RZeZyr1SbwPcbNdP3WJoUT2dg9zG+5sGn73RER8PUbtzXR99IRuaC8U7At4deot7xXUD3CA==" saltValue="8zIgN/x8xmplsz5V3s+MwQ=="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L28" sqref="L28"/>
    </sheetView>
  </sheetViews>
  <sheetFormatPr baseColWidth="10" defaultColWidth="11.44140625" defaultRowHeight="14.4" x14ac:dyDescent="0.3"/>
  <cols>
    <col min="1" max="1" width="15.44140625" customWidth="1"/>
  </cols>
  <sheetData>
    <row r="1" spans="1:1" x14ac:dyDescent="0.3">
      <c r="A1" t="s">
        <v>101</v>
      </c>
    </row>
    <row r="2" spans="1:1" x14ac:dyDescent="0.3">
      <c r="A2" t="s">
        <v>182</v>
      </c>
    </row>
    <row r="3" spans="1:1" x14ac:dyDescent="0.3">
      <c r="A3" t="s">
        <v>183</v>
      </c>
    </row>
    <row r="4" spans="1:1" x14ac:dyDescent="0.3">
      <c r="A4" t="s">
        <v>184</v>
      </c>
    </row>
    <row r="5" spans="1:1" x14ac:dyDescent="0.3">
      <c r="A5" t="s">
        <v>185</v>
      </c>
    </row>
    <row r="6" spans="1:1" x14ac:dyDescent="0.3">
      <c r="A6" t="s">
        <v>186</v>
      </c>
    </row>
  </sheetData>
  <sheetProtection algorithmName="SHA-512" hashValue="bXQxlSyGJm57jY5S7xAix5AIhQwk86ty+UEye5GfD2zCHVM1GjBifOYtLIt4/XEyZRMY/2t/pEbo9tpeZ6ZiYQ==" saltValue="n8EMrT3dyfWe1l+deyQRb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ac528311-8e3e-4d83-b3f1-2f08525ff726" xsi:nil="true"/>
    <lcf76f155ced4ddcb4097134ff3c332f xmlns="ac528311-8e3e-4d83-b3f1-2f08525ff726">
      <Terms xmlns="http://schemas.microsoft.com/office/infopath/2007/PartnerControls"/>
    </lcf76f155ced4ddcb4097134ff3c332f>
    <TaxCatchAll xmlns="19947853-b7f8-4314-8fb4-fbd77fda9f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i="http://www.w3.org/2001/XMLSchema-instance" xmlns:xsd="http://www.w3.org/2001/XMLSchema" xmlns="http://www.boldonjames.com/2008/01/sie/internal/label" sislVersion="0" policy="a10f9ac0-5937-4b4f-b459-96aedd9ed2c5" origin="userSelected">
  <element uid="9920fcc9-9f43-4d43-9e3e-b98a219cfd55" value=""/>
</sisl>
</file>

<file path=customXml/item4.xml><?xml version="1.0" encoding="utf-8"?>
<ct:contentTypeSchema xmlns:ct="http://schemas.microsoft.com/office/2006/metadata/contentType" xmlns:ma="http://schemas.microsoft.com/office/2006/metadata/properties/metaAttributes" ct:_="" ma:_="" ma:contentTypeName="Documento" ma:contentTypeID="0x0101009521A35C1081E34D824AB15F20FD49E6" ma:contentTypeVersion="19" ma:contentTypeDescription="Crear nuevo documento." ma:contentTypeScope="" ma:versionID="1a924f84cb69cdeaa35de54024bc49b1">
  <xsd:schema xmlns:xsd="http://www.w3.org/2001/XMLSchema" xmlns:xs="http://www.w3.org/2001/XMLSchema" xmlns:p="http://schemas.microsoft.com/office/2006/metadata/properties" xmlns:ns2="ac528311-8e3e-4d83-b3f1-2f08525ff726" xmlns:ns3="19947853-b7f8-4314-8fb4-fbd77fda9fdd" targetNamespace="http://schemas.microsoft.com/office/2006/metadata/properties" ma:root="true" ma:fieldsID="75e09807849f33ded4bc36c91e65aa9c" ns2:_="" ns3:_="">
    <xsd:import namespace="ac528311-8e3e-4d83-b3f1-2f08525ff726"/>
    <xsd:import namespace="19947853-b7f8-4314-8fb4-fbd77fda9fd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AutoTags" minOccurs="0"/>
                <xsd:element ref="ns2:MediaServiceOCR" minOccurs="0"/>
                <xsd:element ref="ns2:_Flow_SignoffStatu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28311-8e3e-4d83-b3f1-2f08525ff7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Estado de aprobación"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bf73cdb8-1945-4d0c-8099-e3c90cadddd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9947853-b7f8-4314-8fb4-fbd77fda9fd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f769d636-b893-4f86-896a-bf36ee7fac3c}" ma:internalName="TaxCatchAll" ma:showField="CatchAllData" ma:web="19947853-b7f8-4314-8fb4-fbd77fda9f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D88445-A614-4F8C-BC43-82B931C1D4ED}">
  <ds:schemaRef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19947853-b7f8-4314-8fb4-fbd77fda9fdd"/>
    <ds:schemaRef ds:uri="ac528311-8e3e-4d83-b3f1-2f08525ff726"/>
    <ds:schemaRef ds:uri="http://purl.org/dc/terms/"/>
  </ds:schemaRefs>
</ds:datastoreItem>
</file>

<file path=customXml/itemProps2.xml><?xml version="1.0" encoding="utf-8"?>
<ds:datastoreItem xmlns:ds="http://schemas.openxmlformats.org/officeDocument/2006/customXml" ds:itemID="{719A4651-B32B-4D2D-8F09-FB2F840D63F0}">
  <ds:schemaRefs>
    <ds:schemaRef ds:uri="http://schemas.microsoft.com/sharepoint/v3/contenttype/forms"/>
  </ds:schemaRefs>
</ds:datastoreItem>
</file>

<file path=customXml/itemProps3.xml><?xml version="1.0" encoding="utf-8"?>
<ds:datastoreItem xmlns:ds="http://schemas.openxmlformats.org/officeDocument/2006/customXml" ds:itemID="{66B0B5FD-95AE-447D-B39D-0C31E2325173}">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3C208A7A-4E31-438B-948B-5184AE391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28311-8e3e-4d83-b3f1-2f08525ff726"/>
    <ds:schemaRef ds:uri="19947853-b7f8-4314-8fb4-fbd77fda9f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Instrucciones-Instructions</vt:lpstr>
      <vt:lpstr>Memoria ECONOMICA EC_HUVH (ESP)</vt:lpstr>
      <vt:lpstr>Medicación (Español)</vt:lpstr>
      <vt:lpstr>Memoria ECONOMICA EC_HUVH (ENG)</vt:lpstr>
      <vt:lpstr>Medicinal products (English)</vt:lpstr>
      <vt:lpstr>Documento legal (Español)</vt:lpstr>
      <vt:lpstr>Documento legal (Ingles)</vt:lpstr>
      <vt:lpstr>Fase (Español)</vt:lpstr>
      <vt:lpstr>Phase (English)</vt:lpstr>
      <vt:lpstr>DATOS</vt:lpstr>
      <vt:lpstr>Farmacia (Español)</vt:lpstr>
      <vt:lpstr>Farmacia (Ingles)</vt:lpstr>
      <vt:lpstr>Reembolso (Español)</vt:lpstr>
      <vt:lpstr>Personal (Español)</vt:lpstr>
      <vt:lpstr>Reembolso (Ingles)</vt:lpstr>
      <vt:lpstr>Personal (Ingles)</vt:lpstr>
      <vt:lpstr>'Memoria ECONOMICA EC_HUVH (ENG)'!Área_de_impresión</vt:lpstr>
      <vt:lpstr>'Memoria ECONOMICA EC_HUVH (ESP)'!Área_de_impresión</vt:lpstr>
      <vt:lpstr>FASE</vt:lpstr>
      <vt:lpstr>FASES</vt:lpstr>
      <vt:lpstr>PHASE</vt:lpstr>
      <vt:lpstr>PHASES</vt:lpstr>
      <vt:lpstr>PHSE</vt:lpstr>
    </vt:vector>
  </TitlesOfParts>
  <Manager/>
  <Company>VHIR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MORENO FERNANDEZ</dc:creator>
  <cp:keywords/>
  <dc:description/>
  <cp:lastModifiedBy>Nuñez , Ivett</cp:lastModifiedBy>
  <cp:revision/>
  <dcterms:created xsi:type="dcterms:W3CDTF">2014-11-13T07:53:24Z</dcterms:created>
  <dcterms:modified xsi:type="dcterms:W3CDTF">2024-11-11T13:44:08Z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0x0101009521A35C1081E34D824AB15F20FD49E6</vt:lpwstr>
  </property>
  <property fmtid="{D5CDD505-2E9C-101B-9397-08002B2CF9AE}" pid="3" name="docIndexRef">
    <vt:lpwstr>84384c89-3d10-4b4b-931e-67efa7eccde3</vt:lpwstr>
  </property>
  <property fmtid="{D5CDD505-2E9C-101B-9397-08002B2CF9AE}" pid="4" name="bjSaver">
    <vt:lpwstr>Tgeg4VeVnLaLQO8EP76cH1R2ae5z7ibz</vt:lpwstr>
  </property>
  <property fmtid="{D5CDD505-2E9C-101B-9397-08002B2CF9AE}" pid="5"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6" name="bjDocumentLabelXML-0">
    <vt:lpwstr>ames.com/2008/01/sie/internal/label"&gt;&lt;element uid="9920fcc9-9f43-4d43-9e3e-b98a219cfd55" value="" /&gt;&lt;/sisl&gt;</vt:lpwstr>
  </property>
  <property fmtid="{D5CDD505-2E9C-101B-9397-08002B2CF9AE}" pid="7" name="bjDocumentSecurityLabel">
    <vt:lpwstr>Not Classified</vt:lpwstr>
  </property>
  <property fmtid="{D5CDD505-2E9C-101B-9397-08002B2CF9AE}" pid="8" name="_NewReviewCycle">
    <vt:lpwstr/>
  </property>
  <property fmtid="{D5CDD505-2E9C-101B-9397-08002B2CF9AE}" pid="9" name="MediaServiceImageTags">
    <vt:lpwstr/>
  </property>
</Properties>
</file>